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<sst xmlns="http://schemas.openxmlformats.org/spreadsheetml/2006/main" count="311" uniqueCount="107">
  <si>
    <t>ИНФОРМАЦИЯ О НАЧИСЛЕННЫХ, СОБРАННЫХ И ИЗРАСХОДОВАННЫХ СРЕДСТВАХ  на 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</si>
  <si>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</si>
  <si>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</si>
  <si>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</si>
  <si>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</si>
  <si>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</si>
  <si>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</si>
  <si>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</si>
  <si>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</si>
  <si>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</si>
  <si>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</si>
  <si>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</si>
  <si>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</si>
  <si>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</si>
  <si>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С.Шило </t>
  </si>
  <si>
    <t>200/4</t>
  </si>
  <si>
    <t>01.06.2015 г.</t>
  </si>
  <si>
    <t xml:space="preserve">Ремонт жилья </t>
  </si>
  <si>
    <t>Узлы учета повышающий коэф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</si>
  <si>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</si>
  <si>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</si>
  <si>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</si>
  <si>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</si>
  <si>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</si>
  <si>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</si>
  <si>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</si>
  <si>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</si>
  <si>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</si>
  <si>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</si>
  <si>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</si>
  <si>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</si>
  <si>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</si>
  <si>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</si>
  <si>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</si>
  <si>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</si>
  <si>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</si>
  <si>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</si>
  <si>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</si>
  <si>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</si>
  <si>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</si>
  <si>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</si>
  <si>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</si>
  <si>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</si>
  <si>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Январь 2017 г</t>
  </si>
  <si>
    <t>Вид работ</t>
  </si>
  <si>
    <t>Место проведения работ</t>
  </si>
  <si>
    <t>Сумма</t>
  </si>
  <si>
    <t>установка регистра ЦО</t>
  </si>
  <si>
    <t>С.Шило, 200/4</t>
  </si>
  <si>
    <t>подвал под 2</t>
  </si>
  <si>
    <t>ИТОГО</t>
  </si>
  <si>
    <t>Февраль 2017 г</t>
  </si>
  <si>
    <t>ремонт мягкой кровли</t>
  </si>
  <si>
    <t>Под 3</t>
  </si>
  <si>
    <t>Июнь 2017 г</t>
  </si>
  <si>
    <t>установка шаровых кранов</t>
  </si>
  <si>
    <t>подвал</t>
  </si>
  <si>
    <t>Июль 2017 г</t>
  </si>
  <si>
    <t>замена пластиковых окон в подъезде</t>
  </si>
  <si>
    <t>с.Шило, 200/4</t>
  </si>
  <si>
    <t>1,2-й подъезд</t>
  </si>
  <si>
    <t>Сентябрь 2017 г</t>
  </si>
  <si>
    <t>устройство асфальтобетонного покрытия дорожки</t>
  </si>
  <si>
    <t xml:space="preserve">смена трубопровода ф 76 мм </t>
  </si>
  <si>
    <t>Декабрь 2017 г.</t>
  </si>
  <si>
    <t>замена пластиковых окон</t>
  </si>
  <si>
    <t>5-й подъезд</t>
  </si>
  <si>
    <t>ВСЕГО</t>
  </si>
  <si>
    <t>Январь 2017 г.</t>
  </si>
  <si>
    <t>Т/о УУТЭ ЦО и ГВС</t>
  </si>
  <si>
    <t>т/о УУЭЭ</t>
  </si>
  <si>
    <t>ремонт освещения в подъезде</t>
  </si>
  <si>
    <t>Под 4 эт 3</t>
  </si>
  <si>
    <t>обход и осмотр подвала и инженерных коммуникаций</t>
  </si>
  <si>
    <t>заделка подвальных окон</t>
  </si>
  <si>
    <t>смена трубопровода ЦО</t>
  </si>
  <si>
    <t>кв. 42</t>
  </si>
  <si>
    <t>периодический осмотр вентканалов</t>
  </si>
  <si>
    <t>кв.1,3,4,9,11,12,13,14,15,20-23,25</t>
  </si>
  <si>
    <t>Март 2017</t>
  </si>
  <si>
    <t>т/о общедомового прибора учета      э/ энергии</t>
  </si>
  <si>
    <t>т/о УУТЭ ЦО И ГВС</t>
  </si>
  <si>
    <t>Апрель 2017</t>
  </si>
  <si>
    <t>слив воды из системы</t>
  </si>
  <si>
    <t>закрытие отопительного периода</t>
  </si>
  <si>
    <t>переодический осмотр вентиляционных каналов</t>
  </si>
  <si>
    <t>кв.26,38,39,40,35,32,29,31,28,52,50,43,42,5,8,19,2,24,16,79,75,78,76,71,59,58,64,62,61,65,53,55,60,70,69,27,37,46</t>
  </si>
  <si>
    <t>Май 2017</t>
  </si>
  <si>
    <t>дезинсекция подвальных помещений</t>
  </si>
  <si>
    <t>гидравлические испытания трубопровода ГВС</t>
  </si>
  <si>
    <t>гидравлические испытания внутридомовой системы ЦО</t>
  </si>
  <si>
    <t>Планово-предупредительный ремонт ВРУ</t>
  </si>
  <si>
    <t>Август 2017 г</t>
  </si>
  <si>
    <t>закрытие щита этажного (установка замка) в жилом доме</t>
  </si>
  <si>
    <t>кв. 34, 18, 64, 63</t>
  </si>
  <si>
    <t>очистка внутреннего ливнестока от мусора</t>
  </si>
  <si>
    <t>4-й подъезд</t>
  </si>
  <si>
    <t>промывка системы ЦО</t>
  </si>
  <si>
    <t>Октябрь 2017 г</t>
  </si>
  <si>
    <t>ремонт электроосвещения в подъезде (смена ламп)</t>
  </si>
  <si>
    <t>3-й подъезд, 2-й этаж</t>
  </si>
  <si>
    <t>Ноябрь 2017 г</t>
  </si>
  <si>
    <t>ликвидация воздушных пробок в стояках, устранение непрогрева системы ЦО</t>
  </si>
  <si>
    <t>кв. 67,70,73,76,79</t>
  </si>
  <si>
    <t>Декабрь 2017 г</t>
  </si>
  <si>
    <t>смена трубопровода ф 110 мм</t>
  </si>
  <si>
    <t>кв. 77 ЦК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</si>
</sst>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  <xf numFmtId="164" fontId="1" fillId="0" borderId="1" xfId="0" applyFont="1" applyFill="1" applyBorder="1" applyAlignment="1">
      <alignment horizontal="justify" wrapText="1"/>
    </xf>
    <xf numFmtId="167" fontId="3" fillId="0" borderId="1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justify" wrapText="1"/>
    </xf>
    <xf numFmtId="164" fontId="1" fillId="0" borderId="1" xfId="0" applyFont="1" applyFill="1" applyBorder="1" applyAlignment="1">
      <alignment wrapText="1"/>
    </xf>
    <xf numFmtId="164" fontId="1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812">
          <cell r="E2812">
            <v>25879.72</v>
          </cell>
          <cell r="F2812">
            <v>-4022.68</v>
          </cell>
          <cell r="G2812">
            <v>265226.07999999996</v>
          </cell>
          <cell r="H2812">
            <v>269200.37</v>
          </cell>
          <cell r="I2812">
            <v>141033.89</v>
          </cell>
          <cell r="J2812">
            <v>124143.79999999999</v>
          </cell>
          <cell r="K2812">
            <v>21905.429999999935</v>
          </cell>
        </row>
        <row r="2813">
          <cell r="E2813">
            <v>0</v>
          </cell>
          <cell r="F2813">
            <v>12347.45</v>
          </cell>
          <cell r="G2813">
            <v>0</v>
          </cell>
          <cell r="H2813">
            <v>0</v>
          </cell>
          <cell r="I2813">
            <v>0</v>
          </cell>
          <cell r="J2813">
            <v>12347.45</v>
          </cell>
          <cell r="K2813">
            <v>0</v>
          </cell>
        </row>
        <row r="2814"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</row>
        <row r="2815"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</row>
        <row r="2816"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</row>
        <row r="2817">
          <cell r="E2817">
            <v>0</v>
          </cell>
          <cell r="F2817">
            <v>3800</v>
          </cell>
          <cell r="G2817">
            <v>0</v>
          </cell>
          <cell r="H2817">
            <v>0</v>
          </cell>
          <cell r="I2817">
            <v>0</v>
          </cell>
          <cell r="J2817">
            <v>3800</v>
          </cell>
          <cell r="K2817">
            <v>0</v>
          </cell>
        </row>
        <row r="2819">
          <cell r="E2819">
            <v>9003.97</v>
          </cell>
          <cell r="F2819">
            <v>-25584.45</v>
          </cell>
          <cell r="G2819">
            <v>85439.72999999998</v>
          </cell>
          <cell r="H2819">
            <v>86723.39999999998</v>
          </cell>
          <cell r="I2819">
            <v>89093.69</v>
          </cell>
          <cell r="J2819">
            <v>-27954.74000000002</v>
          </cell>
          <cell r="K2819">
            <v>7720.300000000003</v>
          </cell>
        </row>
        <row r="2820">
          <cell r="E2820">
            <v>8704.36</v>
          </cell>
          <cell r="F2820">
            <v>-8704.36</v>
          </cell>
          <cell r="G2820">
            <v>91325.12999999998</v>
          </cell>
          <cell r="H2820">
            <v>92697.21999999999</v>
          </cell>
          <cell r="I2820">
            <v>91325.12999999998</v>
          </cell>
          <cell r="J2820">
            <v>-7332.2699999999895</v>
          </cell>
          <cell r="K2820">
            <v>7332.2699999999895</v>
          </cell>
        </row>
        <row r="2821">
          <cell r="E2821">
            <v>3369.49</v>
          </cell>
          <cell r="F2821">
            <v>28624.63</v>
          </cell>
          <cell r="G2821">
            <v>30441.740000000005</v>
          </cell>
          <cell r="H2821">
            <v>30899.059999999998</v>
          </cell>
          <cell r="I2821">
            <v>9030</v>
          </cell>
          <cell r="J2821">
            <v>50493.69</v>
          </cell>
          <cell r="K2821">
            <v>2912.1700000000055</v>
          </cell>
        </row>
        <row r="2822">
          <cell r="E2822">
            <v>593.71</v>
          </cell>
          <cell r="F2822">
            <v>-2505.01</v>
          </cell>
          <cell r="G2822">
            <v>22831.240000000005</v>
          </cell>
          <cell r="H2822">
            <v>23174.31</v>
          </cell>
          <cell r="I2822">
            <v>22811.759999999995</v>
          </cell>
          <cell r="J2822">
            <v>-2142.459999999992</v>
          </cell>
          <cell r="K2822">
            <v>250.64000000000306</v>
          </cell>
        </row>
        <row r="2823">
          <cell r="E2823">
            <v>602.56</v>
          </cell>
          <cell r="F2823">
            <v>-19258.83</v>
          </cell>
          <cell r="G2823">
            <v>5175.109999999999</v>
          </cell>
          <cell r="H2823">
            <v>5252.839999999999</v>
          </cell>
          <cell r="I2823">
            <v>21471.36</v>
          </cell>
          <cell r="J2823">
            <v>-35477.350000000006</v>
          </cell>
          <cell r="K2823">
            <v>524.829999999999</v>
          </cell>
        </row>
        <row r="2824">
          <cell r="E2824">
            <v>17.78</v>
          </cell>
          <cell r="F2824">
            <v>222.93</v>
          </cell>
          <cell r="G2824">
            <v>152.23</v>
          </cell>
          <cell r="H2824">
            <v>154.49</v>
          </cell>
          <cell r="I2824">
            <v>0</v>
          </cell>
          <cell r="J2824">
            <v>377.42</v>
          </cell>
          <cell r="K2824">
            <v>15.519999999999982</v>
          </cell>
        </row>
        <row r="2825">
          <cell r="E2825">
            <v>4197.23</v>
          </cell>
          <cell r="F2825">
            <v>-4197.23</v>
          </cell>
          <cell r="G2825">
            <v>48199.380000000005</v>
          </cell>
          <cell r="H2825">
            <v>48923.39</v>
          </cell>
          <cell r="I2825">
            <v>48199.380000000005</v>
          </cell>
          <cell r="J2825">
            <v>-3473.220000000001</v>
          </cell>
          <cell r="K2825">
            <v>3473.220000000001</v>
          </cell>
        </row>
        <row r="2826">
          <cell r="E2826">
            <v>3131.18</v>
          </cell>
          <cell r="F2826">
            <v>-23762.52</v>
          </cell>
          <cell r="G2826">
            <v>26890.200000000008</v>
          </cell>
          <cell r="H2826">
            <v>27294.22</v>
          </cell>
          <cell r="I2826">
            <v>38471.053040000006</v>
          </cell>
          <cell r="J2826">
            <v>-34939.35304</v>
          </cell>
          <cell r="K2826">
            <v>2727.160000000007</v>
          </cell>
        </row>
        <row r="2827">
          <cell r="E2827">
            <v>537.65</v>
          </cell>
          <cell r="F2827">
            <v>-6776.32</v>
          </cell>
          <cell r="G2827">
            <v>4617.049999999999</v>
          </cell>
          <cell r="H2827">
            <v>4686.300000000001</v>
          </cell>
          <cell r="I2827">
            <v>0</v>
          </cell>
          <cell r="J2827">
            <v>-2090.0199999999986</v>
          </cell>
          <cell r="K2827">
            <v>468.3999999999978</v>
          </cell>
        </row>
        <row r="2829">
          <cell r="E2829">
            <v>9497.93</v>
          </cell>
          <cell r="F2829">
            <v>-9497.93</v>
          </cell>
          <cell r="G2829">
            <v>101472.19000000002</v>
          </cell>
          <cell r="H2829">
            <v>102860.14</v>
          </cell>
          <cell r="I2829">
            <v>101472.19000000002</v>
          </cell>
          <cell r="J2829">
            <v>-8109.980000000025</v>
          </cell>
          <cell r="K2829">
            <v>8109.980000000025</v>
          </cell>
        </row>
        <row r="2830">
          <cell r="E2830">
            <v>0</v>
          </cell>
          <cell r="F2830">
            <v>0</v>
          </cell>
          <cell r="G2830">
            <v>16197.229999999996</v>
          </cell>
          <cell r="H2830">
            <v>15194.669999999996</v>
          </cell>
          <cell r="I2830">
            <v>16197.229999999996</v>
          </cell>
          <cell r="J2830">
            <v>-1002.5599999999995</v>
          </cell>
          <cell r="K2830">
            <v>1002.5599999999995</v>
          </cell>
        </row>
        <row r="2831">
          <cell r="E2831">
            <v>0</v>
          </cell>
          <cell r="F2831">
            <v>0</v>
          </cell>
          <cell r="G2831">
            <v>40045.369999999995</v>
          </cell>
          <cell r="H2831">
            <v>37317.27</v>
          </cell>
          <cell r="I2831">
            <v>40045.369999999995</v>
          </cell>
          <cell r="J2831">
            <v>-2728.0999999999985</v>
          </cell>
          <cell r="K2831">
            <v>2728.0999999999985</v>
          </cell>
        </row>
        <row r="2832">
          <cell r="E2832">
            <v>3819.87</v>
          </cell>
          <cell r="F2832">
            <v>-3819.87</v>
          </cell>
          <cell r="G2832">
            <v>44647.61999999999</v>
          </cell>
          <cell r="H2832">
            <v>45081.73000000001</v>
          </cell>
          <cell r="I2832">
            <v>44647.61999999999</v>
          </cell>
          <cell r="J2832">
            <v>-3385.75999999998</v>
          </cell>
          <cell r="K2832">
            <v>3385.75999999998</v>
          </cell>
        </row>
        <row r="2833">
          <cell r="E2833">
            <v>-474.26</v>
          </cell>
          <cell r="F2833">
            <v>474.26</v>
          </cell>
          <cell r="G2833">
            <v>5581.759999999998</v>
          </cell>
          <cell r="H2833">
            <v>5172.49</v>
          </cell>
          <cell r="I2833">
            <v>5581.759999999998</v>
          </cell>
          <cell r="J2833">
            <v>64.9900000000016</v>
          </cell>
          <cell r="K2833">
            <v>-64.9900000000016</v>
          </cell>
        </row>
        <row r="2834">
          <cell r="E2834">
            <v>8891.21</v>
          </cell>
          <cell r="F2834">
            <v>-8891.21</v>
          </cell>
          <cell r="G2834">
            <v>95383.71000000002</v>
          </cell>
          <cell r="H2834">
            <v>97057.01</v>
          </cell>
          <cell r="I2834">
            <v>95383.71000000002</v>
          </cell>
          <cell r="J2834">
            <v>-7217.910000000033</v>
          </cell>
          <cell r="K2834">
            <v>7217.910000000018</v>
          </cell>
        </row>
        <row r="2835">
          <cell r="E2835">
            <v>11965.16</v>
          </cell>
          <cell r="F2835">
            <v>-11965.16</v>
          </cell>
          <cell r="G2835">
            <v>126840.23000000001</v>
          </cell>
          <cell r="H2835">
            <v>128584.56</v>
          </cell>
          <cell r="I2835">
            <v>126840.23000000001</v>
          </cell>
          <cell r="J2835">
            <v>-10220.830000000016</v>
          </cell>
          <cell r="K2835">
            <v>10220.830000000016</v>
          </cell>
        </row>
        <row r="2836">
          <cell r="E2836">
            <v>10202.46</v>
          </cell>
          <cell r="F2836">
            <v>-10202.46</v>
          </cell>
          <cell r="G2836">
            <v>108575.04999999999</v>
          </cell>
          <cell r="H2836">
            <v>110073.81000000001</v>
          </cell>
          <cell r="I2836">
            <v>108575.04999999999</v>
          </cell>
          <cell r="J2836">
            <v>-8703.699999999983</v>
          </cell>
          <cell r="K2836">
            <v>8703.699999999968</v>
          </cell>
        </row>
        <row r="2837">
          <cell r="E2837">
            <v>-996.23</v>
          </cell>
          <cell r="F2837">
            <v>-56444.2</v>
          </cell>
          <cell r="G2837">
            <v>0</v>
          </cell>
          <cell r="H2837">
            <v>1154.2800000000002</v>
          </cell>
          <cell r="I2837">
            <v>0</v>
          </cell>
          <cell r="J2837">
            <v>-55289.92</v>
          </cell>
          <cell r="K2837">
            <v>-2150.51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A33" sqref="A33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140625" style="0" customWidth="1"/>
    <col min="6" max="6" width="26.1406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24.57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1</v>
      </c>
      <c r="B6" s="3"/>
      <c r="C6" s="3"/>
      <c r="D6" s="3" t="s">
        <v>17</v>
      </c>
      <c r="E6" s="4">
        <f>'[1]Лицевые счета домов свод'!E2812</f>
        <v>25879.72</v>
      </c>
      <c r="F6" s="4">
        <f>'[1]Лицевые счета домов свод'!F2812</f>
        <v>-4022.68</v>
      </c>
      <c r="G6" s="4">
        <f>'[1]Лицевые счета домов свод'!G2812</f>
        <v>265226.07999999996</v>
      </c>
      <c r="H6" s="4">
        <f>'[1]Лицевые счета домов свод'!H2812</f>
        <v>269200.37</v>
      </c>
      <c r="I6" s="4">
        <f>'[1]Лицевые счета домов свод'!I2812</f>
        <v>141033.89</v>
      </c>
      <c r="J6" s="4">
        <f>'[1]Лицевые счета домов свод'!J2812</f>
        <v>124143.79999999999</v>
      </c>
      <c r="K6" s="4">
        <f>'[1]Лицевые счета домов свод'!K2812</f>
        <v>21905.429999999935</v>
      </c>
      <c r="L6" s="4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свод'!E2813</f>
        <v>0</v>
      </c>
      <c r="F7" s="4">
        <f>'[1]Лицевые счета домов свод'!F2813</f>
        <v>12347.45</v>
      </c>
      <c r="G7" s="4">
        <f>'[1]Лицевые счета домов свод'!G2813</f>
        <v>0</v>
      </c>
      <c r="H7" s="4">
        <f>'[1]Лицевые счета домов свод'!H2813</f>
        <v>0</v>
      </c>
      <c r="I7" s="4">
        <f>'[1]Лицевые счета домов свод'!I2813</f>
        <v>0</v>
      </c>
      <c r="J7" s="4">
        <f>'[1]Лицевые счета домов свод'!J2813</f>
        <v>12347.45</v>
      </c>
      <c r="K7" s="4">
        <f>'[1]Лицевые счета домов свод'!K2813</f>
        <v>0</v>
      </c>
      <c r="L7" s="4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свод'!E2814</f>
        <v>0</v>
      </c>
      <c r="F8" s="4">
        <f>'[1]Лицевые счета домов свод'!F2814</f>
        <v>0</v>
      </c>
      <c r="G8" s="4">
        <f>'[1]Лицевые счета домов свод'!G2814</f>
        <v>0</v>
      </c>
      <c r="H8" s="4">
        <f>'[1]Лицевые счета домов свод'!H2814</f>
        <v>0</v>
      </c>
      <c r="I8" s="4">
        <f>'[1]Лицевые счета домов свод'!I2814</f>
        <v>0</v>
      </c>
      <c r="J8" s="4">
        <f>'[1]Лицевые счета домов свод'!J2814</f>
        <v>0</v>
      </c>
      <c r="K8" s="4">
        <f>'[1]Лицевые счета домов свод'!K2814</f>
        <v>0</v>
      </c>
      <c r="L8" s="4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свод'!E2815</f>
        <v>0</v>
      </c>
      <c r="F9" s="4">
        <f>'[1]Лицевые счета домов свод'!F2815</f>
        <v>0</v>
      </c>
      <c r="G9" s="4">
        <f>'[1]Лицевые счета домов свод'!G2815</f>
        <v>0</v>
      </c>
      <c r="H9" s="4">
        <f>'[1]Лицевые счета домов свод'!H2815</f>
        <v>0</v>
      </c>
      <c r="I9" s="4">
        <f>'[1]Лицевые счета домов свод'!I2815</f>
        <v>0</v>
      </c>
      <c r="J9" s="4">
        <f>'[1]Лицевые счета домов свод'!J2815</f>
        <v>0</v>
      </c>
      <c r="K9" s="4">
        <f>'[1]Лицевые счета домов свод'!K2815</f>
        <v>0</v>
      </c>
      <c r="L9" s="4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свод'!E2816</f>
        <v>0</v>
      </c>
      <c r="F10" s="4">
        <f>'[1]Лицевые счета домов свод'!F2816</f>
        <v>0</v>
      </c>
      <c r="G10" s="4">
        <f>'[1]Лицевые счета домов свод'!G2816</f>
        <v>0</v>
      </c>
      <c r="H10" s="4">
        <f>'[1]Лицевые счета домов свод'!H2816</f>
        <v>0</v>
      </c>
      <c r="I10" s="4">
        <f>'[1]Лицевые счета домов свод'!I2816</f>
        <v>0</v>
      </c>
      <c r="J10" s="4">
        <f>'[1]Лицевые счета домов свод'!J2816</f>
        <v>0</v>
      </c>
      <c r="K10" s="4">
        <f>'[1]Лицевые счета домов свод'!K2816</f>
        <v>0</v>
      </c>
      <c r="L10" s="4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свод'!E2817</f>
        <v>0</v>
      </c>
      <c r="F11" s="4">
        <f>'[1]Лицевые счета домов свод'!F2817</f>
        <v>3800</v>
      </c>
      <c r="G11" s="4">
        <f>'[1]Лицевые счета домов свод'!G2817</f>
        <v>0</v>
      </c>
      <c r="H11" s="4">
        <f>'[1]Лицевые счета домов свод'!H2817</f>
        <v>0</v>
      </c>
      <c r="I11" s="4">
        <f>'[1]Лицевые счета домов свод'!I2817</f>
        <v>0</v>
      </c>
      <c r="J11" s="4">
        <f>'[1]Лицевые счета домов свод'!J2817</f>
        <v>3800</v>
      </c>
      <c r="K11" s="4">
        <f>'[1]Лицевые счета домов свод'!K2817</f>
        <v>0</v>
      </c>
      <c r="L11" s="4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25879.72</v>
      </c>
      <c r="F12" s="4">
        <f>SUM(F6:F11)</f>
        <v>12124.77</v>
      </c>
      <c r="G12" s="4">
        <f>SUM(G6:G11)</f>
        <v>265226.07999999996</v>
      </c>
      <c r="H12" s="4">
        <f>SUM(H6:H11)</f>
        <v>269200.37</v>
      </c>
      <c r="I12" s="4">
        <f>SUM(I6:I11)</f>
        <v>141033.89</v>
      </c>
      <c r="J12" s="4">
        <f>SUM(J6:J11)</f>
        <v>140291.25</v>
      </c>
      <c r="K12" s="4">
        <f>SUM(K6:K11)</f>
        <v>21905.429999999935</v>
      </c>
      <c r="L12" s="3"/>
    </row>
    <row r="13" spans="1:12" s="2" customFormat="1" ht="14.25" customHeight="1" hidden="1">
      <c r="A13" s="3"/>
      <c r="B13" s="3"/>
      <c r="C13" s="3"/>
      <c r="D13" s="8" t="s">
        <v>24</v>
      </c>
      <c r="E13" s="4">
        <f>'[1]Лицевые счета домов свод'!E2819</f>
        <v>9003.97</v>
      </c>
      <c r="F13" s="4">
        <f>'[1]Лицевые счета домов свод'!F2819</f>
        <v>-25584.45</v>
      </c>
      <c r="G13" s="4">
        <f>'[1]Лицевые счета домов свод'!G2819</f>
        <v>85439.72999999998</v>
      </c>
      <c r="H13" s="4">
        <f>'[1]Лицевые счета домов свод'!H2819</f>
        <v>86723.39999999998</v>
      </c>
      <c r="I13" s="4">
        <f>'[1]Лицевые счета домов свод'!I2819</f>
        <v>89093.69</v>
      </c>
      <c r="J13" s="4">
        <f>'[1]Лицевые счета домов свод'!J2819</f>
        <v>-27954.74000000002</v>
      </c>
      <c r="K13" s="4">
        <f>'[1]Лицевые счета домов свод'!K2819</f>
        <v>7720.300000000003</v>
      </c>
      <c r="L13" s="4"/>
    </row>
    <row r="14" spans="1:12" s="2" customFormat="1" ht="34.5" customHeight="1" hidden="1">
      <c r="A14" s="3"/>
      <c r="B14" s="3"/>
      <c r="C14" s="3"/>
      <c r="D14" s="8" t="s">
        <v>25</v>
      </c>
      <c r="E14" s="4">
        <f>'[1]Лицевые счета домов свод'!E2820</f>
        <v>8704.36</v>
      </c>
      <c r="F14" s="4">
        <f>'[1]Лицевые счета домов свод'!F2820</f>
        <v>-8704.36</v>
      </c>
      <c r="G14" s="4">
        <f>'[1]Лицевые счета домов свод'!G2820</f>
        <v>91325.12999999998</v>
      </c>
      <c r="H14" s="4">
        <f>'[1]Лицевые счета домов свод'!H2820</f>
        <v>92697.21999999999</v>
      </c>
      <c r="I14" s="4">
        <f>'[1]Лицевые счета домов свод'!I2820</f>
        <v>91325.12999999998</v>
      </c>
      <c r="J14" s="4">
        <f>'[1]Лицевые счета домов свод'!J2820</f>
        <v>-7332.2699999999895</v>
      </c>
      <c r="K14" s="4">
        <f>'[1]Лицевые счета домов свод'!K2820</f>
        <v>7332.2699999999895</v>
      </c>
      <c r="L14" s="4"/>
    </row>
    <row r="15" spans="1:12" s="2" customFormat="1" ht="28.5" customHeight="1" hidden="1">
      <c r="A15" s="3"/>
      <c r="B15" s="3"/>
      <c r="C15" s="3"/>
      <c r="D15" s="8" t="s">
        <v>26</v>
      </c>
      <c r="E15" s="4">
        <f>'[1]Лицевые счета домов свод'!E2821</f>
        <v>3369.49</v>
      </c>
      <c r="F15" s="4">
        <f>'[1]Лицевые счета домов свод'!F2821</f>
        <v>28624.63</v>
      </c>
      <c r="G15" s="4">
        <f>'[1]Лицевые счета домов свод'!G2821</f>
        <v>30441.740000000005</v>
      </c>
      <c r="H15" s="4">
        <f>'[1]Лицевые счета домов свод'!H2821</f>
        <v>30899.059999999998</v>
      </c>
      <c r="I15" s="4">
        <f>'[1]Лицевые счета домов свод'!I2821</f>
        <v>9030</v>
      </c>
      <c r="J15" s="4">
        <f>'[1]Лицевые счета домов свод'!J2821</f>
        <v>50493.69</v>
      </c>
      <c r="K15" s="4">
        <f>'[1]Лицевые счета домов свод'!K2821</f>
        <v>2912.1700000000055</v>
      </c>
      <c r="L15" s="4"/>
    </row>
    <row r="16" spans="1:12" s="2" customFormat="1" ht="28.5" customHeight="1" hidden="1">
      <c r="A16" s="3"/>
      <c r="B16" s="3"/>
      <c r="C16" s="3"/>
      <c r="D16" s="8" t="s">
        <v>27</v>
      </c>
      <c r="E16" s="4">
        <f>'[1]Лицевые счета домов свод'!E2822</f>
        <v>593.71</v>
      </c>
      <c r="F16" s="4">
        <f>'[1]Лицевые счета домов свод'!F2822</f>
        <v>-2505.01</v>
      </c>
      <c r="G16" s="4">
        <f>'[1]Лицевые счета домов свод'!G2822</f>
        <v>22831.240000000005</v>
      </c>
      <c r="H16" s="4">
        <f>'[1]Лицевые счета домов свод'!H2822</f>
        <v>23174.31</v>
      </c>
      <c r="I16" s="4">
        <f>'[1]Лицевые счета домов свод'!I2822</f>
        <v>22811.759999999995</v>
      </c>
      <c r="J16" s="4">
        <f>'[1]Лицевые счета домов свод'!J2822</f>
        <v>-2142.459999999992</v>
      </c>
      <c r="K16" s="4">
        <f>'[1]Лицевые счета домов свод'!K2822</f>
        <v>250.64000000000306</v>
      </c>
      <c r="L16" s="4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свод'!E2823</f>
        <v>602.56</v>
      </c>
      <c r="F17" s="4">
        <f>'[1]Лицевые счета домов свод'!F2823</f>
        <v>-19258.83</v>
      </c>
      <c r="G17" s="4">
        <f>'[1]Лицевые счета домов свод'!G2823</f>
        <v>5175.109999999999</v>
      </c>
      <c r="H17" s="4">
        <f>'[1]Лицевые счета домов свод'!H2823</f>
        <v>5252.839999999999</v>
      </c>
      <c r="I17" s="4">
        <f>'[1]Лицевые счета домов свод'!I2823</f>
        <v>21471.36</v>
      </c>
      <c r="J17" s="4">
        <f>'[1]Лицевые счета домов свод'!J2823</f>
        <v>-35477.350000000006</v>
      </c>
      <c r="K17" s="4">
        <f>'[1]Лицевые счета домов свод'!K2823</f>
        <v>524.829999999999</v>
      </c>
      <c r="L17" s="4"/>
    </row>
    <row r="18" spans="1:12" s="2" customFormat="1" ht="31.5" customHeight="1" hidden="1">
      <c r="A18" s="3"/>
      <c r="B18" s="3"/>
      <c r="C18" s="3"/>
      <c r="D18" s="8" t="s">
        <v>29</v>
      </c>
      <c r="E18" s="4">
        <f>'[1]Лицевые счета домов свод'!E2824</f>
        <v>17.78</v>
      </c>
      <c r="F18" s="4">
        <f>'[1]Лицевые счета домов свод'!F2824</f>
        <v>222.93</v>
      </c>
      <c r="G18" s="4">
        <f>'[1]Лицевые счета домов свод'!G2824</f>
        <v>152.23</v>
      </c>
      <c r="H18" s="4">
        <f>'[1]Лицевые счета домов свод'!H2824</f>
        <v>154.49</v>
      </c>
      <c r="I18" s="4">
        <f>'[1]Лицевые счета домов свод'!I2824</f>
        <v>0</v>
      </c>
      <c r="J18" s="4">
        <f>'[1]Лицевые счета домов свод'!J2824</f>
        <v>377.42</v>
      </c>
      <c r="K18" s="4">
        <f>'[1]Лицевые счета домов свод'!K2824</f>
        <v>15.519999999999982</v>
      </c>
      <c r="L18" s="4"/>
    </row>
    <row r="19" spans="1:12" s="2" customFormat="1" ht="43.5" customHeight="1" hidden="1">
      <c r="A19" s="3"/>
      <c r="B19" s="3"/>
      <c r="C19" s="3"/>
      <c r="D19" s="8" t="s">
        <v>30</v>
      </c>
      <c r="E19" s="4">
        <f>'[1]Лицевые счета домов свод'!E2825</f>
        <v>4197.23</v>
      </c>
      <c r="F19" s="4">
        <f>'[1]Лицевые счета домов свод'!F2825</f>
        <v>-4197.23</v>
      </c>
      <c r="G19" s="4">
        <f>'[1]Лицевые счета домов свод'!G2825</f>
        <v>48199.380000000005</v>
      </c>
      <c r="H19" s="4">
        <f>'[1]Лицевые счета домов свод'!H2825</f>
        <v>48923.39</v>
      </c>
      <c r="I19" s="4">
        <f>'[1]Лицевые счета домов свод'!I2825</f>
        <v>48199.380000000005</v>
      </c>
      <c r="J19" s="4">
        <f>'[1]Лицевые счета домов свод'!J2825</f>
        <v>-3473.220000000001</v>
      </c>
      <c r="K19" s="4">
        <f>'[1]Лицевые счета домов свод'!K2825</f>
        <v>3473.220000000001</v>
      </c>
      <c r="L19" s="4"/>
    </row>
    <row r="20" spans="1:12" s="2" customFormat="1" ht="21.75" customHeight="1" hidden="1">
      <c r="A20" s="3"/>
      <c r="B20" s="3"/>
      <c r="C20" s="3"/>
      <c r="D20" s="8" t="s">
        <v>31</v>
      </c>
      <c r="E20" s="4">
        <f>'[1]Лицевые счета домов свод'!E2826</f>
        <v>3131.18</v>
      </c>
      <c r="F20" s="4">
        <f>'[1]Лицевые счета домов свод'!F2826</f>
        <v>-23762.52</v>
      </c>
      <c r="G20" s="4">
        <f>'[1]Лицевые счета домов свод'!G2826</f>
        <v>26890.200000000008</v>
      </c>
      <c r="H20" s="4">
        <f>'[1]Лицевые счета домов свод'!H2826</f>
        <v>27294.22</v>
      </c>
      <c r="I20" s="4">
        <f>'[1]Лицевые счета домов свод'!I2826</f>
        <v>38471.053040000006</v>
      </c>
      <c r="J20" s="4">
        <f>'[1]Лицевые счета домов свод'!J2826</f>
        <v>-34939.35304</v>
      </c>
      <c r="K20" s="4">
        <f>'[1]Лицевые счета домов свод'!K2826</f>
        <v>2727.160000000007</v>
      </c>
      <c r="L20" s="4"/>
    </row>
    <row r="21" spans="1:12" s="2" customFormat="1" ht="29.25" customHeight="1" hidden="1">
      <c r="A21" s="3"/>
      <c r="B21" s="3"/>
      <c r="C21" s="3"/>
      <c r="D21" s="8" t="s">
        <v>32</v>
      </c>
      <c r="E21" s="4">
        <f>'[1]Лицевые счета домов свод'!E2827</f>
        <v>537.65</v>
      </c>
      <c r="F21" s="4">
        <f>'[1]Лицевые счета домов свод'!F2827</f>
        <v>-6776.32</v>
      </c>
      <c r="G21" s="4">
        <f>'[1]Лицевые счета домов свод'!G2827</f>
        <v>4617.049999999999</v>
      </c>
      <c r="H21" s="4">
        <f>'[1]Лицевые счета домов свод'!H2827</f>
        <v>4686.300000000001</v>
      </c>
      <c r="I21" s="4">
        <f>'[1]Лицевые счета домов свод'!I2827</f>
        <v>0</v>
      </c>
      <c r="J21" s="4">
        <f>'[1]Лицевые счета домов свод'!J2827</f>
        <v>-2090.0199999999986</v>
      </c>
      <c r="K21" s="4">
        <f>'[1]Лицевые счета домов свод'!K2827</f>
        <v>468.3999999999978</v>
      </c>
      <c r="L21" s="4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30157.93</v>
      </c>
      <c r="F22" s="4">
        <f>SUM(F13:F21)</f>
        <v>-61941.16</v>
      </c>
      <c r="G22" s="4">
        <f>SUM(G13:G21)</f>
        <v>315071.80999999994</v>
      </c>
      <c r="H22" s="4">
        <f>SUM(H13:H21)</f>
        <v>319805.23</v>
      </c>
      <c r="I22" s="9">
        <f>SUM(I13:I21)</f>
        <v>320402.37304</v>
      </c>
      <c r="J22" s="9">
        <f>SUM(J13:J21)</f>
        <v>-62538.303040000006</v>
      </c>
      <c r="K22" s="4">
        <f>SUM(K13:K21)</f>
        <v>25424.510000000006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свод'!E2829</f>
        <v>9497.93</v>
      </c>
      <c r="F23" s="4">
        <f>'[1]Лицевые счета домов свод'!F2829</f>
        <v>-9497.93</v>
      </c>
      <c r="G23" s="4">
        <f>'[1]Лицевые счета домов свод'!G2829</f>
        <v>101472.19000000002</v>
      </c>
      <c r="H23" s="4">
        <f>'[1]Лицевые счета домов свод'!H2829</f>
        <v>102860.14</v>
      </c>
      <c r="I23" s="4">
        <f>'[1]Лицевые счета домов свод'!I2829</f>
        <v>101472.19000000002</v>
      </c>
      <c r="J23" s="4">
        <f>'[1]Лицевые счета домов свод'!J2829</f>
        <v>-8109.980000000025</v>
      </c>
      <c r="K23" s="4">
        <f>'[1]Лицевые счета домов свод'!K2829</f>
        <v>8109.980000000025</v>
      </c>
      <c r="L23" s="4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свод'!E2830</f>
        <v>0</v>
      </c>
      <c r="F24" s="4">
        <f>'[1]Лицевые счета домов свод'!F2830</f>
        <v>0</v>
      </c>
      <c r="G24" s="4">
        <f>'[1]Лицевые счета домов свод'!G2830</f>
        <v>16197.229999999996</v>
      </c>
      <c r="H24" s="4">
        <f>'[1]Лицевые счета домов свод'!H2830</f>
        <v>15194.669999999996</v>
      </c>
      <c r="I24" s="4">
        <f>'[1]Лицевые счета домов свод'!I2830</f>
        <v>16197.229999999996</v>
      </c>
      <c r="J24" s="4">
        <f>'[1]Лицевые счета домов свод'!J2830</f>
        <v>-1002.5599999999995</v>
      </c>
      <c r="K24" s="4">
        <f>'[1]Лицевые счета домов свод'!K2830</f>
        <v>1002.5599999999995</v>
      </c>
      <c r="L24" s="4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свод'!E2831</f>
        <v>0</v>
      </c>
      <c r="F25" s="4">
        <f>'[1]Лицевые счета домов свод'!F2831</f>
        <v>0</v>
      </c>
      <c r="G25" s="4">
        <f>'[1]Лицевые счета домов свод'!G2831</f>
        <v>40045.369999999995</v>
      </c>
      <c r="H25" s="4">
        <f>'[1]Лицевые счета домов свод'!H2831</f>
        <v>37317.27</v>
      </c>
      <c r="I25" s="4">
        <f>'[1]Лицевые счета домов свод'!I2831</f>
        <v>40045.369999999995</v>
      </c>
      <c r="J25" s="4">
        <f>'[1]Лицевые счета домов свод'!J2831</f>
        <v>-2728.0999999999985</v>
      </c>
      <c r="K25" s="4">
        <f>'[1]Лицевые счета домов свод'!K2831</f>
        <v>2728.0999999999985</v>
      </c>
      <c r="L25" s="4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свод'!E2832</f>
        <v>3819.87</v>
      </c>
      <c r="F26" s="4">
        <f>'[1]Лицевые счета домов свод'!F2832</f>
        <v>-3819.87</v>
      </c>
      <c r="G26" s="4">
        <f>'[1]Лицевые счета домов свод'!G2832</f>
        <v>44647.61999999999</v>
      </c>
      <c r="H26" s="4">
        <f>'[1]Лицевые счета домов свод'!H2832</f>
        <v>45081.73000000001</v>
      </c>
      <c r="I26" s="4">
        <f>'[1]Лицевые счета домов свод'!I2832</f>
        <v>44647.61999999999</v>
      </c>
      <c r="J26" s="4">
        <f>'[1]Лицевые счета домов свод'!J2832</f>
        <v>-3385.75999999998</v>
      </c>
      <c r="K26" s="4">
        <f>'[1]Лицевые счета домов свод'!K2832</f>
        <v>3385.75999999998</v>
      </c>
      <c r="L26" s="4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свод'!E2833</f>
        <v>-474.26</v>
      </c>
      <c r="F27" s="4">
        <f>'[1]Лицевые счета домов свод'!F2833</f>
        <v>474.26</v>
      </c>
      <c r="G27" s="4">
        <f>'[1]Лицевые счета домов свод'!G2833</f>
        <v>5581.759999999998</v>
      </c>
      <c r="H27" s="4">
        <f>'[1]Лицевые счета домов свод'!H2833</f>
        <v>5172.49</v>
      </c>
      <c r="I27" s="4">
        <f>'[1]Лицевые счета домов свод'!I2833</f>
        <v>5581.759999999998</v>
      </c>
      <c r="J27" s="4">
        <f>'[1]Лицевые счета домов свод'!J2833</f>
        <v>64.9900000000016</v>
      </c>
      <c r="K27" s="4">
        <f>'[1]Лицевые счета домов свод'!K2833</f>
        <v>-64.9900000000016</v>
      </c>
      <c r="L27" s="4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свод'!E2834</f>
        <v>8891.21</v>
      </c>
      <c r="F28" s="4">
        <f>'[1]Лицевые счета домов свод'!F2834</f>
        <v>-8891.21</v>
      </c>
      <c r="G28" s="4">
        <f>'[1]Лицевые счета домов свод'!G2834</f>
        <v>95383.71000000002</v>
      </c>
      <c r="H28" s="4">
        <f>'[1]Лицевые счета домов свод'!H2834</f>
        <v>97057.01</v>
      </c>
      <c r="I28" s="4">
        <f>'[1]Лицевые счета домов свод'!I2834</f>
        <v>95383.71000000002</v>
      </c>
      <c r="J28" s="4">
        <f>'[1]Лицевые счета домов свод'!J2834</f>
        <v>-7217.910000000033</v>
      </c>
      <c r="K28" s="4">
        <f>'[1]Лицевые счета домов свод'!K2834</f>
        <v>7217.910000000018</v>
      </c>
      <c r="L28" s="4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свод'!E2835</f>
        <v>11965.16</v>
      </c>
      <c r="F29" s="4">
        <f>'[1]Лицевые счета домов свод'!F2835</f>
        <v>-11965.16</v>
      </c>
      <c r="G29" s="4">
        <f>'[1]Лицевые счета домов свод'!G2835</f>
        <v>126840.23000000001</v>
      </c>
      <c r="H29" s="4">
        <f>'[1]Лицевые счета домов свод'!H2835</f>
        <v>128584.56</v>
      </c>
      <c r="I29" s="4">
        <f>'[1]Лицевые счета домов свод'!I2835</f>
        <v>126840.23000000001</v>
      </c>
      <c r="J29" s="4">
        <f>'[1]Лицевые счета домов свод'!J2835</f>
        <v>-10220.830000000016</v>
      </c>
      <c r="K29" s="4">
        <f>'[1]Лицевые счета домов свод'!K2835</f>
        <v>10220.830000000016</v>
      </c>
      <c r="L29" s="4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свод'!E2836</f>
        <v>10202.46</v>
      </c>
      <c r="F30" s="4">
        <f>'[1]Лицевые счета домов свод'!F2836</f>
        <v>-10202.46</v>
      </c>
      <c r="G30" s="4">
        <f>'[1]Лицевые счета домов свод'!G2836</f>
        <v>108575.04999999999</v>
      </c>
      <c r="H30" s="4">
        <f>'[1]Лицевые счета домов свод'!H2836</f>
        <v>110073.81000000001</v>
      </c>
      <c r="I30" s="4">
        <f>'[1]Лицевые счета домов свод'!I2836</f>
        <v>108575.04999999999</v>
      </c>
      <c r="J30" s="4">
        <f>'[1]Лицевые счета домов свод'!J2836</f>
        <v>-8703.699999999983</v>
      </c>
      <c r="K30" s="4">
        <f>'[1]Лицевые счета домов свод'!K2836</f>
        <v>8703.699999999968</v>
      </c>
      <c r="L30" s="4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свод'!E2837</f>
        <v>-996.23</v>
      </c>
      <c r="F31" s="4">
        <f>'[1]Лицевые счета домов свод'!F2837</f>
        <v>-56444.2</v>
      </c>
      <c r="G31" s="4">
        <f>'[1]Лицевые счета домов свод'!G2837</f>
        <v>0</v>
      </c>
      <c r="H31" s="4">
        <f>'[1]Лицевые счета домов свод'!H2837</f>
        <v>1154.2800000000002</v>
      </c>
      <c r="I31" s="4">
        <f>'[1]Лицевые счета домов свод'!I2837</f>
        <v>0</v>
      </c>
      <c r="J31" s="4">
        <f>'[1]Лицевые счета домов свод'!J2837</f>
        <v>-55289.92</v>
      </c>
      <c r="K31" s="4">
        <f>'[1]Лицевые счета домов свод'!K2837</f>
        <v>-2150.51</v>
      </c>
      <c r="L31" s="4"/>
    </row>
    <row r="32" spans="1:12" s="2" customFormat="1" ht="12.75">
      <c r="A32" s="3"/>
      <c r="B32" s="5" t="s">
        <v>14</v>
      </c>
      <c r="C32" s="7" t="s">
        <v>15</v>
      </c>
      <c r="D32" s="3"/>
      <c r="E32" s="4">
        <f>SUM(E23:E31)+E22+E12</f>
        <v>98943.79000000001</v>
      </c>
      <c r="F32" s="4">
        <f>SUM(F23:F31)+F22+F12</f>
        <v>-150162.96000000002</v>
      </c>
      <c r="G32" s="4">
        <f>SUM(G23:G31)+G22+G12</f>
        <v>1119041.0499999998</v>
      </c>
      <c r="H32" s="4">
        <f>SUM(H23:H31)+H22+H12</f>
        <v>1131501.56</v>
      </c>
      <c r="I32" s="9">
        <f>SUM(I23:I31)+I22+I12</f>
        <v>1000179.42304</v>
      </c>
      <c r="J32" s="9">
        <f>SUM(J23:J31)+J22+J12</f>
        <v>-18840.823040000047</v>
      </c>
      <c r="K32" s="9">
        <f>SUM(K23:K31)+K22+K12</f>
        <v>86483.27999999994</v>
      </c>
      <c r="L32" s="5" t="s">
        <v>16</v>
      </c>
    </row>
    <row r="33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="80" zoomScaleNormal="80" workbookViewId="0" topLeftCell="A1">
      <selection activeCell="C60" sqref="C60"/>
    </sheetView>
  </sheetViews>
  <sheetFormatPr defaultColWidth="12.57421875" defaultRowHeight="12.75"/>
  <cols>
    <col min="1" max="1" width="8.7109375" style="0" customWidth="1"/>
    <col min="2" max="2" width="46.421875" style="0" customWidth="1"/>
    <col min="3" max="3" width="26.14062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21" customHeight="1">
      <c r="A1" s="10" t="s">
        <v>43</v>
      </c>
      <c r="B1" s="10"/>
      <c r="C1" s="10"/>
      <c r="D1" s="10"/>
      <c r="E1" s="10"/>
    </row>
    <row r="2" spans="1:5" s="2" customFormat="1" ht="12.75">
      <c r="A2" s="11" t="s">
        <v>1</v>
      </c>
      <c r="B2" s="12" t="s">
        <v>44</v>
      </c>
      <c r="C2" s="12" t="s">
        <v>2</v>
      </c>
      <c r="D2" s="12" t="s">
        <v>45</v>
      </c>
      <c r="E2" s="12" t="s">
        <v>46</v>
      </c>
    </row>
    <row r="3" spans="1:5" s="2" customFormat="1" ht="12.75">
      <c r="A3" s="5">
        <v>1</v>
      </c>
      <c r="B3" s="5" t="s">
        <v>47</v>
      </c>
      <c r="C3" s="5" t="s">
        <v>48</v>
      </c>
      <c r="D3" s="5" t="s">
        <v>49</v>
      </c>
      <c r="E3" s="5">
        <v>6163.7</v>
      </c>
    </row>
    <row r="4" spans="1:5" s="2" customFormat="1" ht="17.25" customHeight="1" hidden="1">
      <c r="A4" s="5">
        <v>2</v>
      </c>
      <c r="B4" s="5"/>
      <c r="C4" s="5"/>
      <c r="D4" s="5"/>
      <c r="E4" s="5"/>
    </row>
    <row r="5" spans="1:5" s="2" customFormat="1" ht="12.75" hidden="1">
      <c r="A5" s="5">
        <v>3</v>
      </c>
      <c r="B5" s="13"/>
      <c r="C5" s="5"/>
      <c r="D5" s="5"/>
      <c r="E5" s="5"/>
    </row>
    <row r="6" spans="1:5" s="2" customFormat="1" ht="12.75" hidden="1">
      <c r="A6" s="5">
        <v>4</v>
      </c>
      <c r="B6" s="5"/>
      <c r="C6" s="5"/>
      <c r="D6" s="5"/>
      <c r="E6" s="5"/>
    </row>
    <row r="7" spans="1:5" s="2" customFormat="1" ht="12.75" hidden="1">
      <c r="A7" s="5">
        <v>5</v>
      </c>
      <c r="B7" s="5"/>
      <c r="C7" s="5"/>
      <c r="D7" s="5"/>
      <c r="E7" s="5"/>
    </row>
    <row r="8" spans="1:5" s="2" customFormat="1" ht="12.75" hidden="1">
      <c r="A8" s="5"/>
      <c r="B8" s="5" t="s">
        <v>50</v>
      </c>
      <c r="C8" s="5"/>
      <c r="D8" s="5"/>
      <c r="E8" s="5">
        <f>E3+E4+E5+E6+E7</f>
        <v>6163.7</v>
      </c>
    </row>
    <row r="9" spans="1:5" s="2" customFormat="1" ht="17.25" customHeight="1">
      <c r="A9" s="10" t="s">
        <v>51</v>
      </c>
      <c r="B9" s="10"/>
      <c r="C9" s="10"/>
      <c r="D9" s="10"/>
      <c r="E9" s="10"/>
    </row>
    <row r="10" spans="1:5" s="2" customFormat="1" ht="12.75">
      <c r="A10" s="11" t="s">
        <v>1</v>
      </c>
      <c r="B10" s="12" t="s">
        <v>44</v>
      </c>
      <c r="C10" s="12" t="s">
        <v>2</v>
      </c>
      <c r="D10" s="12" t="s">
        <v>45</v>
      </c>
      <c r="E10" s="12" t="s">
        <v>46</v>
      </c>
    </row>
    <row r="11" spans="1:5" s="2" customFormat="1" ht="12.75">
      <c r="A11" s="5">
        <v>1</v>
      </c>
      <c r="B11" s="13" t="s">
        <v>52</v>
      </c>
      <c r="C11" s="5" t="s">
        <v>48</v>
      </c>
      <c r="D11" s="5" t="s">
        <v>53</v>
      </c>
      <c r="E11" s="5">
        <v>11392.38</v>
      </c>
    </row>
    <row r="12" spans="1:5" s="2" customFormat="1" ht="12.75" hidden="1">
      <c r="A12" s="5">
        <v>2</v>
      </c>
      <c r="B12" s="5"/>
      <c r="C12" s="5"/>
      <c r="D12" s="5"/>
      <c r="E12" s="5"/>
    </row>
    <row r="13" spans="1:5" s="2" customFormat="1" ht="12.75" hidden="1">
      <c r="A13" s="5"/>
      <c r="B13" s="5" t="s">
        <v>50</v>
      </c>
      <c r="C13" s="5"/>
      <c r="D13" s="5"/>
      <c r="E13" s="5">
        <f>E11+E12</f>
        <v>11392.38</v>
      </c>
    </row>
    <row r="14" spans="1:5" s="2" customFormat="1" ht="16.5" customHeight="1">
      <c r="A14" s="10" t="s">
        <v>54</v>
      </c>
      <c r="B14" s="10"/>
      <c r="C14" s="10"/>
      <c r="D14" s="10"/>
      <c r="E14" s="10"/>
    </row>
    <row r="15" spans="1:5" s="2" customFormat="1" ht="12.75">
      <c r="A15" s="11" t="s">
        <v>1</v>
      </c>
      <c r="B15" s="12" t="s">
        <v>44</v>
      </c>
      <c r="C15" s="12" t="s">
        <v>2</v>
      </c>
      <c r="D15" s="12" t="s">
        <v>45</v>
      </c>
      <c r="E15" s="12" t="s">
        <v>46</v>
      </c>
    </row>
    <row r="16" spans="1:5" s="2" customFormat="1" ht="12.75">
      <c r="A16" s="5">
        <v>1</v>
      </c>
      <c r="B16" s="5" t="s">
        <v>55</v>
      </c>
      <c r="C16" s="5" t="s">
        <v>48</v>
      </c>
      <c r="D16" s="5" t="s">
        <v>56</v>
      </c>
      <c r="E16" s="5">
        <v>4405.5</v>
      </c>
    </row>
    <row r="17" spans="1:5" s="2" customFormat="1" ht="12.75" hidden="1">
      <c r="A17" s="5">
        <v>2</v>
      </c>
      <c r="B17" s="5"/>
      <c r="C17" s="5"/>
      <c r="D17" s="5"/>
      <c r="E17" s="5"/>
    </row>
    <row r="18" spans="1:5" s="2" customFormat="1" ht="12.75" hidden="1">
      <c r="A18" s="5">
        <v>3</v>
      </c>
      <c r="B18" s="5"/>
      <c r="C18" s="5"/>
      <c r="D18" s="5"/>
      <c r="E18" s="5"/>
    </row>
    <row r="19" spans="1:5" s="2" customFormat="1" ht="12.75" hidden="1">
      <c r="A19" s="5"/>
      <c r="B19" s="5" t="s">
        <v>50</v>
      </c>
      <c r="C19" s="5"/>
      <c r="D19" s="5"/>
      <c r="E19" s="5">
        <f>E16+E17+E18</f>
        <v>4405.5</v>
      </c>
    </row>
    <row r="20" spans="1:5" s="2" customFormat="1" ht="12.75">
      <c r="A20" s="10" t="s">
        <v>57</v>
      </c>
      <c r="B20" s="10"/>
      <c r="C20" s="10"/>
      <c r="D20" s="10"/>
      <c r="E20" s="10"/>
    </row>
    <row r="21" spans="1:5" s="2" customFormat="1" ht="12.75">
      <c r="A21" s="11" t="s">
        <v>1</v>
      </c>
      <c r="B21" s="12" t="s">
        <v>44</v>
      </c>
      <c r="C21" s="12" t="s">
        <v>2</v>
      </c>
      <c r="D21" s="12" t="s">
        <v>45</v>
      </c>
      <c r="E21" s="12" t="s">
        <v>46</v>
      </c>
    </row>
    <row r="22" spans="1:5" s="2" customFormat="1" ht="12.75">
      <c r="A22" s="5">
        <v>1</v>
      </c>
      <c r="B22" s="11" t="s">
        <v>58</v>
      </c>
      <c r="C22" s="11" t="s">
        <v>59</v>
      </c>
      <c r="D22" s="12" t="s">
        <v>60</v>
      </c>
      <c r="E22" s="12">
        <v>66689.19</v>
      </c>
    </row>
    <row r="23" spans="1:5" s="2" customFormat="1" ht="12.75" hidden="1">
      <c r="A23" s="5">
        <v>2</v>
      </c>
      <c r="B23" s="11"/>
      <c r="C23" s="11"/>
      <c r="D23" s="11"/>
      <c r="E23" s="11"/>
    </row>
    <row r="24" spans="1:5" s="2" customFormat="1" ht="12.75" hidden="1">
      <c r="A24" s="5"/>
      <c r="B24" s="5" t="s">
        <v>50</v>
      </c>
      <c r="C24" s="5"/>
      <c r="D24" s="5"/>
      <c r="E24" s="5">
        <f>E22+E23</f>
        <v>66689.19</v>
      </c>
    </row>
    <row r="25" s="2" customFormat="1" ht="12.75" hidden="1"/>
    <row r="26" spans="1:5" s="2" customFormat="1" ht="12.75">
      <c r="A26" s="10" t="s">
        <v>61</v>
      </c>
      <c r="B26" s="10"/>
      <c r="C26" s="10"/>
      <c r="D26" s="10"/>
      <c r="E26" s="10"/>
    </row>
    <row r="27" spans="1:5" s="2" customFormat="1" ht="12.75">
      <c r="A27" s="11" t="s">
        <v>1</v>
      </c>
      <c r="B27" s="12" t="s">
        <v>44</v>
      </c>
      <c r="C27" s="12" t="s">
        <v>2</v>
      </c>
      <c r="D27" s="12" t="s">
        <v>45</v>
      </c>
      <c r="E27" s="12" t="s">
        <v>46</v>
      </c>
    </row>
    <row r="28" spans="1:5" s="2" customFormat="1" ht="12.75">
      <c r="A28" s="5">
        <v>1</v>
      </c>
      <c r="B28" s="6" t="s">
        <v>62</v>
      </c>
      <c r="C28" s="5" t="s">
        <v>48</v>
      </c>
      <c r="D28" s="5"/>
      <c r="E28" s="5">
        <v>9496.33</v>
      </c>
    </row>
    <row r="29" spans="1:5" s="2" customFormat="1" ht="12.75">
      <c r="A29" s="5">
        <v>2</v>
      </c>
      <c r="B29" s="5" t="s">
        <v>63</v>
      </c>
      <c r="C29" s="5" t="s">
        <v>48</v>
      </c>
      <c r="D29" s="5"/>
      <c r="E29" s="5">
        <v>8491.13</v>
      </c>
    </row>
    <row r="30" spans="1:5" s="2" customFormat="1" ht="12.75" hidden="1">
      <c r="A30" s="5">
        <v>3</v>
      </c>
      <c r="B30" s="5"/>
      <c r="C30" s="5"/>
      <c r="D30" s="5"/>
      <c r="E30" s="5"/>
    </row>
    <row r="31" spans="1:5" s="2" customFormat="1" ht="12.75" hidden="1">
      <c r="A31" s="5"/>
      <c r="B31" s="5" t="s">
        <v>50</v>
      </c>
      <c r="C31" s="5"/>
      <c r="D31" s="5"/>
      <c r="E31" s="5">
        <f>E28+E29</f>
        <v>17987.46</v>
      </c>
    </row>
    <row r="32" s="2" customFormat="1" ht="12.75" hidden="1"/>
    <row r="33" spans="1:5" s="2" customFormat="1" ht="12.75">
      <c r="A33" s="10" t="s">
        <v>64</v>
      </c>
      <c r="B33" s="10"/>
      <c r="C33" s="10"/>
      <c r="D33" s="10"/>
      <c r="E33" s="10"/>
    </row>
    <row r="34" spans="1:5" s="2" customFormat="1" ht="12.75">
      <c r="A34" s="11" t="s">
        <v>1</v>
      </c>
      <c r="B34" s="12" t="s">
        <v>44</v>
      </c>
      <c r="C34" s="12" t="s">
        <v>2</v>
      </c>
      <c r="D34" s="12" t="s">
        <v>45</v>
      </c>
      <c r="E34" s="12" t="s">
        <v>46</v>
      </c>
    </row>
    <row r="35" spans="1:5" s="2" customFormat="1" ht="16.5" customHeight="1">
      <c r="A35" s="5">
        <v>1</v>
      </c>
      <c r="B35" s="13" t="s">
        <v>65</v>
      </c>
      <c r="C35" s="5" t="s">
        <v>48</v>
      </c>
      <c r="D35" s="5" t="s">
        <v>66</v>
      </c>
      <c r="E35" s="5">
        <v>34395.66</v>
      </c>
    </row>
    <row r="36" spans="1:5" s="2" customFormat="1" ht="16.5" customHeight="1" hidden="1">
      <c r="A36" s="5">
        <v>2</v>
      </c>
      <c r="B36" s="13"/>
      <c r="C36" s="5"/>
      <c r="D36" s="5"/>
      <c r="E36" s="5"/>
    </row>
    <row r="37" spans="1:5" s="2" customFormat="1" ht="16.5" customHeight="1" hidden="1">
      <c r="A37" s="5">
        <v>3</v>
      </c>
      <c r="B37" s="13"/>
      <c r="C37" s="5"/>
      <c r="D37" s="5"/>
      <c r="E37" s="5"/>
    </row>
    <row r="38" spans="1:5" s="2" customFormat="1" ht="16.5" customHeight="1" hidden="1">
      <c r="A38" s="5">
        <v>4</v>
      </c>
      <c r="B38" s="13"/>
      <c r="C38" s="5"/>
      <c r="D38" s="5"/>
      <c r="E38" s="5"/>
    </row>
    <row r="39" spans="1:5" s="2" customFormat="1" ht="12.75" hidden="1">
      <c r="A39" s="5"/>
      <c r="B39" s="5" t="s">
        <v>50</v>
      </c>
      <c r="C39" s="5"/>
      <c r="D39" s="5"/>
      <c r="E39" s="5">
        <f>E35+E36+E37+E38</f>
        <v>34395.66</v>
      </c>
    </row>
    <row r="40" s="2" customFormat="1" ht="12.75" hidden="1"/>
    <row r="41" spans="1:5" s="2" customFormat="1" ht="12.75" hidden="1">
      <c r="A41" s="10"/>
      <c r="B41" s="10"/>
      <c r="C41" s="10"/>
      <c r="D41" s="10"/>
      <c r="E41" s="10"/>
    </row>
    <row r="42" spans="1:5" s="2" customFormat="1" ht="12.75" hidden="1">
      <c r="A42" s="11" t="s">
        <v>1</v>
      </c>
      <c r="B42" s="12" t="s">
        <v>44</v>
      </c>
      <c r="C42" s="12" t="s">
        <v>2</v>
      </c>
      <c r="D42" s="12" t="s">
        <v>45</v>
      </c>
      <c r="E42" s="12" t="s">
        <v>46</v>
      </c>
    </row>
    <row r="43" spans="1:5" s="2" customFormat="1" ht="12.75" hidden="1">
      <c r="A43" s="5">
        <v>1</v>
      </c>
      <c r="B43" s="6"/>
      <c r="C43" s="5"/>
      <c r="D43" s="5"/>
      <c r="E43" s="5"/>
    </row>
    <row r="44" spans="1:5" s="2" customFormat="1" ht="12.75" hidden="1">
      <c r="A44" s="5">
        <v>2</v>
      </c>
      <c r="B44" s="5"/>
      <c r="C44" s="5"/>
      <c r="D44" s="5"/>
      <c r="E44" s="5"/>
    </row>
    <row r="45" spans="1:5" s="2" customFormat="1" ht="12.75" hidden="1">
      <c r="A45" s="5"/>
      <c r="B45" s="5" t="s">
        <v>50</v>
      </c>
      <c r="C45" s="5"/>
      <c r="D45" s="5"/>
      <c r="E45" s="5">
        <f>E43+E44</f>
        <v>0</v>
      </c>
    </row>
    <row r="46" s="2" customFormat="1" ht="12.75" hidden="1"/>
    <row r="47" spans="1:5" s="2" customFormat="1" ht="12.75" hidden="1">
      <c r="A47" s="10"/>
      <c r="B47" s="10"/>
      <c r="C47" s="10"/>
      <c r="D47" s="10"/>
      <c r="E47" s="10"/>
    </row>
    <row r="48" spans="1:5" s="2" customFormat="1" ht="12.75" hidden="1">
      <c r="A48" s="11" t="s">
        <v>1</v>
      </c>
      <c r="B48" s="12" t="s">
        <v>44</v>
      </c>
      <c r="C48" s="12" t="s">
        <v>2</v>
      </c>
      <c r="D48" s="12" t="s">
        <v>45</v>
      </c>
      <c r="E48" s="12" t="s">
        <v>46</v>
      </c>
    </row>
    <row r="49" spans="1:5" s="2" customFormat="1" ht="12.75" hidden="1">
      <c r="A49" s="5">
        <v>1</v>
      </c>
      <c r="B49" s="6"/>
      <c r="C49" s="5"/>
      <c r="D49" s="5"/>
      <c r="E49" s="5"/>
    </row>
    <row r="50" spans="1:5" s="2" customFormat="1" ht="12.75" hidden="1">
      <c r="A50" s="5">
        <v>2</v>
      </c>
      <c r="B50" s="5"/>
      <c r="C50" s="5"/>
      <c r="D50" s="5"/>
      <c r="E50" s="5"/>
    </row>
    <row r="51" spans="1:5" s="2" customFormat="1" ht="12.75" hidden="1">
      <c r="A51" s="5"/>
      <c r="B51" s="5" t="s">
        <v>50</v>
      </c>
      <c r="C51" s="5"/>
      <c r="D51" s="5"/>
      <c r="E51" s="5">
        <f>E49+E50</f>
        <v>0</v>
      </c>
    </row>
    <row r="52" s="2" customFormat="1" ht="12.75" hidden="1"/>
    <row r="53" spans="1:5" s="2" customFormat="1" ht="12.75" hidden="1">
      <c r="A53" s="14"/>
      <c r="B53" s="14" t="s">
        <v>67</v>
      </c>
      <c r="C53" s="14"/>
      <c r="D53" s="14"/>
      <c r="E53" s="14">
        <f>E8+E13+E19+E24+E31+E39+E45+E51</f>
        <v>141033.89</v>
      </c>
    </row>
    <row r="54" s="2" customFormat="1" ht="12.75"/>
  </sheetData>
  <sheetProtection selectLockedCells="1" selectUnlockedCells="1"/>
  <mergeCells count="8">
    <mergeCell ref="A1:E1"/>
    <mergeCell ref="A9:E9"/>
    <mergeCell ref="A14:E14"/>
    <mergeCell ref="A20:E20"/>
    <mergeCell ref="A26:E26"/>
    <mergeCell ref="A33:E33"/>
    <mergeCell ref="A41:E41"/>
    <mergeCell ref="A47:E47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="80" zoomScaleNormal="80" workbookViewId="0" topLeftCell="A1">
      <selection activeCell="F11" sqref="F11"/>
    </sheetView>
  </sheetViews>
  <sheetFormatPr defaultColWidth="12.57421875" defaultRowHeight="12.75"/>
  <cols>
    <col min="1" max="1" width="8.7109375" style="15" customWidth="1"/>
    <col min="2" max="2" width="36.28125" style="15" customWidth="1"/>
    <col min="3" max="3" width="25.7109375" style="15" customWidth="1"/>
    <col min="4" max="4" width="44.421875" style="15" customWidth="1"/>
    <col min="5" max="5" width="20.00390625" style="15" customWidth="1"/>
    <col min="6" max="16384" width="11.57421875" style="15" customWidth="1"/>
  </cols>
  <sheetData>
    <row r="1" spans="1:5" s="17" customFormat="1" ht="20.25" customHeight="1">
      <c r="A1" s="16" t="s">
        <v>68</v>
      </c>
      <c r="B1" s="16"/>
      <c r="C1" s="16"/>
      <c r="D1" s="16"/>
      <c r="E1" s="16"/>
    </row>
    <row r="2" spans="1:5" s="17" customFormat="1" ht="12.75">
      <c r="A2" s="11" t="s">
        <v>1</v>
      </c>
      <c r="B2" s="11" t="s">
        <v>44</v>
      </c>
      <c r="C2" s="11" t="s">
        <v>2</v>
      </c>
      <c r="D2" s="11" t="s">
        <v>45</v>
      </c>
      <c r="E2" s="11" t="s">
        <v>46</v>
      </c>
    </row>
    <row r="3" spans="1:5" s="17" customFormat="1" ht="12.75">
      <c r="A3" s="6">
        <v>1</v>
      </c>
      <c r="B3" s="6" t="s">
        <v>69</v>
      </c>
      <c r="C3" s="6" t="s">
        <v>48</v>
      </c>
      <c r="D3" s="6"/>
      <c r="E3" s="6">
        <v>1689.76</v>
      </c>
    </row>
    <row r="4" spans="1:5" s="17" customFormat="1" ht="12.75">
      <c r="A4" s="6">
        <v>2</v>
      </c>
      <c r="B4" s="6" t="s">
        <v>70</v>
      </c>
      <c r="C4" s="6" t="s">
        <v>48</v>
      </c>
      <c r="D4" s="6"/>
      <c r="E4" s="6">
        <v>211.22</v>
      </c>
    </row>
    <row r="5" spans="1:5" s="17" customFormat="1" ht="35.25" customHeight="1">
      <c r="A5" s="6">
        <v>3</v>
      </c>
      <c r="B5" s="11" t="s">
        <v>71</v>
      </c>
      <c r="C5" s="6" t="s">
        <v>48</v>
      </c>
      <c r="D5" s="6" t="s">
        <v>72</v>
      </c>
      <c r="E5" s="6">
        <v>1698.02</v>
      </c>
    </row>
    <row r="6" spans="1:5" s="17" customFormat="1" ht="12.75" hidden="1">
      <c r="A6" s="6">
        <v>3</v>
      </c>
      <c r="B6" s="18" t="s">
        <v>73</v>
      </c>
      <c r="C6" s="6" t="s">
        <v>48</v>
      </c>
      <c r="D6" s="6"/>
      <c r="E6" s="6">
        <v>4473.94</v>
      </c>
    </row>
    <row r="7" spans="1:5" s="17" customFormat="1" ht="12.75">
      <c r="A7" s="6">
        <v>4</v>
      </c>
      <c r="B7" s="18" t="s">
        <v>74</v>
      </c>
      <c r="C7" s="6" t="s">
        <v>48</v>
      </c>
      <c r="D7" s="6" t="s">
        <v>56</v>
      </c>
      <c r="E7" s="6">
        <v>680.46</v>
      </c>
    </row>
    <row r="8" spans="1:5" s="17" customFormat="1" ht="12.75" hidden="1">
      <c r="A8" s="6"/>
      <c r="B8" s="6" t="s">
        <v>50</v>
      </c>
      <c r="C8" s="6"/>
      <c r="D8" s="6"/>
      <c r="E8" s="6">
        <f>E3+E4+E5+E6+E7</f>
        <v>8753.4</v>
      </c>
    </row>
    <row r="9" spans="1:5" s="17" customFormat="1" ht="12.75" hidden="1">
      <c r="A9" s="8"/>
      <c r="B9" s="8"/>
      <c r="C9" s="8"/>
      <c r="D9" s="8"/>
      <c r="E9" s="8"/>
    </row>
    <row r="10" spans="2:5" s="17" customFormat="1" ht="20.25" customHeight="1">
      <c r="B10" s="11" t="s">
        <v>51</v>
      </c>
      <c r="C10" s="11"/>
      <c r="D10" s="11"/>
      <c r="E10" s="11"/>
    </row>
    <row r="11" spans="1:5" s="17" customFormat="1" ht="12.75">
      <c r="A11" s="11" t="s">
        <v>1</v>
      </c>
      <c r="B11" s="11" t="s">
        <v>44</v>
      </c>
      <c r="C11" s="11" t="s">
        <v>2</v>
      </c>
      <c r="D11" s="11" t="s">
        <v>45</v>
      </c>
      <c r="E11" s="11" t="s">
        <v>46</v>
      </c>
    </row>
    <row r="12" spans="1:5" s="17" customFormat="1" ht="12.75" hidden="1">
      <c r="A12" s="6">
        <v>1</v>
      </c>
      <c r="B12" s="18" t="s">
        <v>73</v>
      </c>
      <c r="C12" s="6" t="s">
        <v>48</v>
      </c>
      <c r="D12" s="6"/>
      <c r="E12" s="6">
        <v>2864.17</v>
      </c>
    </row>
    <row r="13" spans="1:5" s="17" customFormat="1" ht="36.75" customHeight="1">
      <c r="A13" s="6">
        <v>1</v>
      </c>
      <c r="B13" s="18" t="s">
        <v>75</v>
      </c>
      <c r="C13" s="6" t="s">
        <v>48</v>
      </c>
      <c r="D13" s="6" t="s">
        <v>76</v>
      </c>
      <c r="E13" s="6">
        <v>592.93</v>
      </c>
    </row>
    <row r="14" spans="1:5" s="17" customFormat="1" ht="28.5" customHeight="1">
      <c r="A14" s="6">
        <v>2</v>
      </c>
      <c r="B14" s="18" t="s">
        <v>77</v>
      </c>
      <c r="C14" s="6" t="s">
        <v>48</v>
      </c>
      <c r="D14" s="6" t="s">
        <v>78</v>
      </c>
      <c r="E14" s="6">
        <v>2290</v>
      </c>
    </row>
    <row r="15" spans="1:5" s="17" customFormat="1" ht="28.5" customHeight="1">
      <c r="A15" s="6">
        <v>3</v>
      </c>
      <c r="B15" s="6" t="s">
        <v>69</v>
      </c>
      <c r="C15" s="6" t="s">
        <v>48</v>
      </c>
      <c r="D15" s="6"/>
      <c r="E15" s="6">
        <v>1689.76</v>
      </c>
    </row>
    <row r="16" spans="1:5" s="17" customFormat="1" ht="12.75">
      <c r="A16" s="6">
        <v>4</v>
      </c>
      <c r="B16" s="6" t="s">
        <v>70</v>
      </c>
      <c r="C16" s="6" t="s">
        <v>48</v>
      </c>
      <c r="D16" s="6"/>
      <c r="E16" s="6">
        <v>211.22</v>
      </c>
    </row>
    <row r="17" spans="1:5" s="17" customFormat="1" ht="12.75" hidden="1">
      <c r="A17" s="6"/>
      <c r="B17" s="6" t="s">
        <v>50</v>
      </c>
      <c r="C17" s="6"/>
      <c r="D17" s="6"/>
      <c r="E17" s="6">
        <f>E12+E13+E14+E15+E16</f>
        <v>7648.080000000001</v>
      </c>
    </row>
    <row r="18" spans="1:5" s="17" customFormat="1" ht="12.75" hidden="1">
      <c r="A18" s="8"/>
      <c r="B18" s="8"/>
      <c r="C18" s="8"/>
      <c r="D18" s="8"/>
      <c r="E18" s="8"/>
    </row>
    <row r="19" spans="1:5" s="20" customFormat="1" ht="21" customHeight="1">
      <c r="A19" s="19" t="s">
        <v>79</v>
      </c>
      <c r="B19" s="19"/>
      <c r="C19" s="19"/>
      <c r="D19" s="19"/>
      <c r="E19" s="19"/>
    </row>
    <row r="20" spans="1:5" s="17" customFormat="1" ht="12.75">
      <c r="A20" s="11" t="s">
        <v>1</v>
      </c>
      <c r="B20" s="11" t="s">
        <v>44</v>
      </c>
      <c r="C20" s="11" t="s">
        <v>2</v>
      </c>
      <c r="D20" s="11" t="s">
        <v>45</v>
      </c>
      <c r="E20" s="11" t="s">
        <v>46</v>
      </c>
    </row>
    <row r="21" spans="1:5" s="17" customFormat="1" ht="12.75">
      <c r="A21" s="6">
        <v>1</v>
      </c>
      <c r="B21" s="6" t="s">
        <v>80</v>
      </c>
      <c r="C21" s="6" t="s">
        <v>59</v>
      </c>
      <c r="D21" s="6"/>
      <c r="E21" s="6">
        <v>211.22</v>
      </c>
    </row>
    <row r="22" spans="1:5" s="17" customFormat="1" ht="12.75">
      <c r="A22" s="6">
        <v>2</v>
      </c>
      <c r="B22" s="21" t="s">
        <v>81</v>
      </c>
      <c r="C22" s="11" t="s">
        <v>59</v>
      </c>
      <c r="D22" s="22"/>
      <c r="E22" s="11">
        <v>1689.76</v>
      </c>
    </row>
    <row r="23" spans="1:5" s="17" customFormat="1" ht="12.75" hidden="1">
      <c r="A23" s="6">
        <v>3</v>
      </c>
      <c r="B23" s="11" t="s">
        <v>73</v>
      </c>
      <c r="C23" s="11" t="s">
        <v>59</v>
      </c>
      <c r="D23" s="11" t="s">
        <v>56</v>
      </c>
      <c r="E23" s="11">
        <v>4364.67</v>
      </c>
    </row>
    <row r="24" spans="1:5" s="17" customFormat="1" ht="12.75" hidden="1">
      <c r="A24" s="6">
        <v>4</v>
      </c>
      <c r="B24" s="11"/>
      <c r="C24" s="11"/>
      <c r="D24" s="11"/>
      <c r="E24" s="11"/>
    </row>
    <row r="25" spans="1:5" s="17" customFormat="1" ht="12.75" hidden="1">
      <c r="A25" s="6">
        <v>5</v>
      </c>
      <c r="B25" s="11"/>
      <c r="C25" s="11"/>
      <c r="D25" s="11"/>
      <c r="E25" s="11"/>
    </row>
    <row r="26" spans="1:5" s="17" customFormat="1" ht="12.75" hidden="1">
      <c r="A26" s="6">
        <v>6</v>
      </c>
      <c r="B26" s="11"/>
      <c r="C26" s="11"/>
      <c r="D26" s="11"/>
      <c r="E26" s="11"/>
    </row>
    <row r="27" spans="1:5" s="17" customFormat="1" ht="12.75" hidden="1">
      <c r="A27" s="6"/>
      <c r="B27" s="6" t="s">
        <v>50</v>
      </c>
      <c r="C27" s="6"/>
      <c r="D27" s="6"/>
      <c r="E27" s="6">
        <f>E21+E22+E23+E24+E25+E26</f>
        <v>6265.65</v>
      </c>
    </row>
    <row r="28" spans="1:5" s="20" customFormat="1" ht="20.25" customHeight="1">
      <c r="A28" s="19" t="s">
        <v>82</v>
      </c>
      <c r="B28" s="19"/>
      <c r="C28" s="19"/>
      <c r="D28" s="19"/>
      <c r="E28" s="19"/>
    </row>
    <row r="29" spans="1:5" s="17" customFormat="1" ht="12.75">
      <c r="A29" s="11" t="s">
        <v>1</v>
      </c>
      <c r="B29" s="11" t="s">
        <v>44</v>
      </c>
      <c r="C29" s="11" t="s">
        <v>2</v>
      </c>
      <c r="D29" s="11" t="s">
        <v>45</v>
      </c>
      <c r="E29" s="11" t="s">
        <v>46</v>
      </c>
    </row>
    <row r="30" spans="1:5" s="17" customFormat="1" ht="12.75">
      <c r="A30" s="6">
        <v>1</v>
      </c>
      <c r="B30" s="6" t="s">
        <v>80</v>
      </c>
      <c r="C30" s="6" t="s">
        <v>59</v>
      </c>
      <c r="D30" s="6"/>
      <c r="E30" s="6">
        <v>211.22</v>
      </c>
    </row>
    <row r="31" spans="1:5" s="17" customFormat="1" ht="12.75">
      <c r="A31" s="6">
        <v>2</v>
      </c>
      <c r="B31" s="21" t="s">
        <v>81</v>
      </c>
      <c r="C31" s="11" t="s">
        <v>59</v>
      </c>
      <c r="D31" s="22"/>
      <c r="E31" s="11">
        <v>1689.76</v>
      </c>
    </row>
    <row r="32" spans="1:5" s="17" customFormat="1" ht="12.75">
      <c r="A32" s="6">
        <v>3</v>
      </c>
      <c r="B32" s="11" t="s">
        <v>83</v>
      </c>
      <c r="C32" s="11" t="s">
        <v>59</v>
      </c>
      <c r="D32" s="11" t="s">
        <v>84</v>
      </c>
      <c r="E32" s="11">
        <v>1443.3</v>
      </c>
    </row>
    <row r="33" spans="1:5" s="17" customFormat="1" ht="12.75">
      <c r="A33" s="6">
        <v>4</v>
      </c>
      <c r="B33" s="11" t="s">
        <v>85</v>
      </c>
      <c r="C33" s="11" t="s">
        <v>59</v>
      </c>
      <c r="D33" s="11" t="s">
        <v>86</v>
      </c>
      <c r="E33" s="11">
        <v>6740</v>
      </c>
    </row>
    <row r="34" spans="1:5" s="17" customFormat="1" ht="12.75" hidden="1">
      <c r="A34" s="6">
        <v>5</v>
      </c>
      <c r="B34" s="11"/>
      <c r="C34" s="11"/>
      <c r="D34" s="11"/>
      <c r="E34" s="11"/>
    </row>
    <row r="35" spans="1:5" s="17" customFormat="1" ht="12.75" hidden="1">
      <c r="A35" s="6"/>
      <c r="B35" s="6" t="s">
        <v>50</v>
      </c>
      <c r="C35" s="6"/>
      <c r="D35" s="6"/>
      <c r="E35" s="6">
        <f>E31+E34+E32+E33+E30</f>
        <v>10084.279999999999</v>
      </c>
    </row>
    <row r="36" s="17" customFormat="1" ht="12.75" hidden="1"/>
    <row r="37" spans="1:5" s="20" customFormat="1" ht="24" customHeight="1">
      <c r="A37" s="19" t="s">
        <v>87</v>
      </c>
      <c r="B37" s="19"/>
      <c r="C37" s="19"/>
      <c r="D37" s="19"/>
      <c r="E37" s="19"/>
    </row>
    <row r="38" spans="1:5" s="17" customFormat="1" ht="12.75">
      <c r="A38" s="11" t="s">
        <v>1</v>
      </c>
      <c r="B38" s="11" t="s">
        <v>44</v>
      </c>
      <c r="C38" s="11" t="s">
        <v>2</v>
      </c>
      <c r="D38" s="11" t="s">
        <v>45</v>
      </c>
      <c r="E38" s="11" t="s">
        <v>46</v>
      </c>
    </row>
    <row r="39" spans="1:5" s="17" customFormat="1" ht="12.75">
      <c r="A39" s="6">
        <v>1</v>
      </c>
      <c r="B39" s="6" t="s">
        <v>80</v>
      </c>
      <c r="C39" s="6" t="s">
        <v>59</v>
      </c>
      <c r="D39" s="6"/>
      <c r="E39" s="6">
        <v>211.22</v>
      </c>
    </row>
    <row r="40" spans="1:5" s="17" customFormat="1" ht="30.75" customHeight="1">
      <c r="A40" s="6">
        <v>2</v>
      </c>
      <c r="B40" s="11" t="s">
        <v>88</v>
      </c>
      <c r="C40" s="11" t="s">
        <v>59</v>
      </c>
      <c r="D40" s="11"/>
      <c r="E40" s="11">
        <v>5367.84</v>
      </c>
    </row>
    <row r="41" spans="1:5" s="17" customFormat="1" ht="31.5" customHeight="1">
      <c r="A41" s="6">
        <v>3</v>
      </c>
      <c r="B41" s="21" t="s">
        <v>81</v>
      </c>
      <c r="C41" s="11" t="s">
        <v>59</v>
      </c>
      <c r="D41" s="22"/>
      <c r="E41" s="11">
        <v>1689.76</v>
      </c>
    </row>
    <row r="42" spans="1:5" s="17" customFormat="1" ht="12.75" hidden="1">
      <c r="A42" s="6">
        <v>4</v>
      </c>
      <c r="B42" s="8"/>
      <c r="C42" s="8"/>
      <c r="D42" s="8"/>
      <c r="E42" s="8"/>
    </row>
    <row r="43" spans="1:5" s="17" customFormat="1" ht="12.75" hidden="1">
      <c r="A43" s="6">
        <v>5</v>
      </c>
      <c r="B43" s="11"/>
      <c r="C43" s="11"/>
      <c r="D43" s="11"/>
      <c r="E43" s="11"/>
    </row>
    <row r="44" spans="1:5" s="17" customFormat="1" ht="12.75" hidden="1">
      <c r="A44" s="6"/>
      <c r="B44" s="6" t="s">
        <v>50</v>
      </c>
      <c r="C44" s="6"/>
      <c r="D44" s="6"/>
      <c r="E44" s="6">
        <f>E39+E40+E41+E42+E43</f>
        <v>7268.820000000001</v>
      </c>
    </row>
    <row r="45" s="17" customFormat="1" ht="12.75" hidden="1"/>
    <row r="46" spans="1:5" s="20" customFormat="1" ht="19.5" customHeight="1">
      <c r="A46" s="19" t="s">
        <v>54</v>
      </c>
      <c r="B46" s="19"/>
      <c r="C46" s="19"/>
      <c r="D46" s="19"/>
      <c r="E46" s="19"/>
    </row>
    <row r="47" spans="1:5" s="17" customFormat="1" ht="12.75">
      <c r="A47" s="11" t="s">
        <v>1</v>
      </c>
      <c r="B47" s="11" t="s">
        <v>44</v>
      </c>
      <c r="C47" s="11" t="s">
        <v>2</v>
      </c>
      <c r="D47" s="11" t="s">
        <v>45</v>
      </c>
      <c r="E47" s="11" t="s">
        <v>46</v>
      </c>
    </row>
    <row r="48" spans="1:5" s="17" customFormat="1" ht="12.75">
      <c r="A48" s="6">
        <v>1</v>
      </c>
      <c r="B48" s="6" t="s">
        <v>80</v>
      </c>
      <c r="C48" s="6" t="s">
        <v>59</v>
      </c>
      <c r="D48" s="6"/>
      <c r="E48" s="6">
        <v>211.22</v>
      </c>
    </row>
    <row r="49" spans="1:5" s="17" customFormat="1" ht="31.5" customHeight="1">
      <c r="A49" s="6">
        <v>2</v>
      </c>
      <c r="B49" s="11" t="s">
        <v>88</v>
      </c>
      <c r="C49" s="11" t="s">
        <v>59</v>
      </c>
      <c r="D49" s="11"/>
      <c r="E49" s="11">
        <v>5367.84</v>
      </c>
    </row>
    <row r="50" spans="1:5" s="17" customFormat="1" ht="34.5" customHeight="1">
      <c r="A50" s="6">
        <v>3</v>
      </c>
      <c r="B50" s="21" t="s">
        <v>81</v>
      </c>
      <c r="C50" s="11" t="s">
        <v>59</v>
      </c>
      <c r="D50" s="22"/>
      <c r="E50" s="11">
        <v>1689.76</v>
      </c>
    </row>
    <row r="51" spans="1:5" s="17" customFormat="1" ht="12.75">
      <c r="A51" s="6">
        <v>4</v>
      </c>
      <c r="B51" s="11" t="s">
        <v>89</v>
      </c>
      <c r="C51" s="11" t="s">
        <v>59</v>
      </c>
      <c r="D51" s="11"/>
      <c r="E51" s="11">
        <v>5929.11</v>
      </c>
    </row>
    <row r="52" spans="1:5" s="17" customFormat="1" ht="12.75">
      <c r="A52" s="6">
        <v>5</v>
      </c>
      <c r="B52" s="11" t="s">
        <v>90</v>
      </c>
      <c r="C52" s="11" t="s">
        <v>59</v>
      </c>
      <c r="D52" s="11"/>
      <c r="E52" s="11">
        <v>33513.69</v>
      </c>
    </row>
    <row r="53" spans="1:5" s="17" customFormat="1" ht="12.75" hidden="1">
      <c r="A53" s="6"/>
      <c r="B53" s="6" t="s">
        <v>50</v>
      </c>
      <c r="C53" s="6"/>
      <c r="D53" s="6"/>
      <c r="E53" s="6">
        <f>E48+E49+E50+E51+E52</f>
        <v>46711.62</v>
      </c>
    </row>
    <row r="54" s="17" customFormat="1" ht="12.75" hidden="1"/>
    <row r="55" spans="1:5" s="17" customFormat="1" ht="20.25" customHeight="1">
      <c r="A55" s="11" t="s">
        <v>57</v>
      </c>
      <c r="B55" s="11"/>
      <c r="C55" s="11"/>
      <c r="D55" s="11"/>
      <c r="E55" s="11"/>
    </row>
    <row r="56" spans="1:5" s="17" customFormat="1" ht="12.75">
      <c r="A56" s="11" t="s">
        <v>1</v>
      </c>
      <c r="B56" s="11" t="s">
        <v>44</v>
      </c>
      <c r="C56" s="11" t="s">
        <v>2</v>
      </c>
      <c r="D56" s="11" t="s">
        <v>45</v>
      </c>
      <c r="E56" s="11" t="s">
        <v>46</v>
      </c>
    </row>
    <row r="57" spans="1:5" s="17" customFormat="1" ht="12.75">
      <c r="A57" s="6">
        <v>1</v>
      </c>
      <c r="B57" s="21" t="s">
        <v>81</v>
      </c>
      <c r="C57" s="11" t="s">
        <v>59</v>
      </c>
      <c r="D57" s="22"/>
      <c r="E57" s="11">
        <v>1689.76</v>
      </c>
    </row>
    <row r="58" spans="1:5" s="17" customFormat="1" ht="32.25" customHeight="1">
      <c r="A58" s="6">
        <v>2</v>
      </c>
      <c r="B58" s="6" t="s">
        <v>80</v>
      </c>
      <c r="C58" s="6" t="s">
        <v>59</v>
      </c>
      <c r="D58" s="6"/>
      <c r="E58" s="6">
        <v>211.22</v>
      </c>
    </row>
    <row r="59" spans="1:5" s="17" customFormat="1" ht="12.75">
      <c r="A59" s="6">
        <v>3</v>
      </c>
      <c r="B59" s="11" t="s">
        <v>91</v>
      </c>
      <c r="C59" s="11" t="s">
        <v>59</v>
      </c>
      <c r="D59" s="11"/>
      <c r="E59" s="11">
        <v>1084.08</v>
      </c>
    </row>
    <row r="60" spans="1:5" s="17" customFormat="1" ht="12.75">
      <c r="A60" s="6">
        <v>4</v>
      </c>
      <c r="B60" s="11" t="s">
        <v>88</v>
      </c>
      <c r="C60" s="11" t="s">
        <v>59</v>
      </c>
      <c r="D60" s="11"/>
      <c r="E60" s="11">
        <v>5367.84</v>
      </c>
    </row>
    <row r="61" spans="1:5" s="17" customFormat="1" ht="12.75" hidden="1">
      <c r="A61" s="6">
        <v>5</v>
      </c>
      <c r="B61" s="11"/>
      <c r="C61" s="11"/>
      <c r="D61" s="11"/>
      <c r="E61" s="11"/>
    </row>
    <row r="62" spans="1:5" s="17" customFormat="1" ht="12.75" hidden="1">
      <c r="A62" s="6">
        <v>6</v>
      </c>
      <c r="B62" s="11"/>
      <c r="C62" s="11"/>
      <c r="D62" s="11"/>
      <c r="E62" s="11"/>
    </row>
    <row r="63" spans="1:5" s="17" customFormat="1" ht="12.75" hidden="1">
      <c r="A63" s="6">
        <v>7</v>
      </c>
      <c r="B63" s="11"/>
      <c r="C63" s="11"/>
      <c r="D63" s="11"/>
      <c r="E63" s="11"/>
    </row>
    <row r="64" spans="1:5" s="17" customFormat="1" ht="12.75" hidden="1">
      <c r="A64" s="6"/>
      <c r="B64" s="6" t="s">
        <v>50</v>
      </c>
      <c r="C64" s="6"/>
      <c r="D64" s="6"/>
      <c r="E64" s="6">
        <f>E57+E58+E59+E60+E61+E62+E63</f>
        <v>8352.9</v>
      </c>
    </row>
    <row r="65" s="17" customFormat="1" ht="12.75" hidden="1"/>
    <row r="66" spans="1:5" s="17" customFormat="1" ht="23.25" customHeight="1">
      <c r="A66" s="11" t="s">
        <v>92</v>
      </c>
      <c r="B66" s="11"/>
      <c r="C66" s="11"/>
      <c r="D66" s="11"/>
      <c r="E66" s="11"/>
    </row>
    <row r="67" spans="1:5" s="17" customFormat="1" ht="12.75">
      <c r="A67" s="11" t="s">
        <v>1</v>
      </c>
      <c r="B67" s="11" t="s">
        <v>44</v>
      </c>
      <c r="C67" s="11" t="s">
        <v>2</v>
      </c>
      <c r="D67" s="11" t="s">
        <v>45</v>
      </c>
      <c r="E67" s="11" t="s">
        <v>46</v>
      </c>
    </row>
    <row r="68" spans="1:5" s="17" customFormat="1" ht="12.75">
      <c r="A68" s="6">
        <v>1</v>
      </c>
      <c r="B68" s="6" t="s">
        <v>93</v>
      </c>
      <c r="C68" s="11" t="s">
        <v>59</v>
      </c>
      <c r="D68" s="6" t="s">
        <v>94</v>
      </c>
      <c r="E68" s="6">
        <v>2013.11</v>
      </c>
    </row>
    <row r="69" spans="1:5" s="17" customFormat="1" ht="15.75" customHeight="1">
      <c r="A69" s="6">
        <v>2</v>
      </c>
      <c r="B69" s="21" t="s">
        <v>81</v>
      </c>
      <c r="C69" s="11" t="s">
        <v>59</v>
      </c>
      <c r="D69" s="11"/>
      <c r="E69" s="11">
        <v>1689.76</v>
      </c>
    </row>
    <row r="70" spans="1:5" s="17" customFormat="1" ht="32.25" customHeight="1">
      <c r="A70" s="6">
        <v>3</v>
      </c>
      <c r="B70" s="6" t="s">
        <v>80</v>
      </c>
      <c r="C70" s="6" t="s">
        <v>59</v>
      </c>
      <c r="D70" s="6"/>
      <c r="E70" s="6">
        <v>211.22</v>
      </c>
    </row>
    <row r="71" spans="1:5" s="17" customFormat="1" ht="27.75" customHeight="1" hidden="1">
      <c r="A71" s="6">
        <v>4</v>
      </c>
      <c r="B71" s="18"/>
      <c r="C71" s="6"/>
      <c r="D71" s="23"/>
      <c r="E71" s="6"/>
    </row>
    <row r="72" spans="1:5" s="17" customFormat="1" ht="12.75" hidden="1">
      <c r="A72" s="6">
        <v>5</v>
      </c>
      <c r="B72" s="11"/>
      <c r="C72" s="11"/>
      <c r="D72" s="11"/>
      <c r="E72" s="11"/>
    </row>
    <row r="73" spans="1:5" s="17" customFormat="1" ht="12.75" hidden="1">
      <c r="A73" s="6"/>
      <c r="B73" s="6" t="s">
        <v>50</v>
      </c>
      <c r="C73" s="6"/>
      <c r="D73" s="6"/>
      <c r="E73" s="6">
        <f>E68+E69+E70+E71+E72</f>
        <v>3914.0899999999997</v>
      </c>
    </row>
    <row r="74" s="17" customFormat="1" ht="12.75" hidden="1"/>
    <row r="75" spans="1:5" s="17" customFormat="1" ht="24" customHeight="1">
      <c r="A75" s="11" t="s">
        <v>61</v>
      </c>
      <c r="B75" s="11"/>
      <c r="C75" s="11"/>
      <c r="D75" s="11"/>
      <c r="E75" s="11"/>
    </row>
    <row r="76" spans="1:5" s="17" customFormat="1" ht="12.75">
      <c r="A76" s="11" t="s">
        <v>1</v>
      </c>
      <c r="B76" s="11" t="s">
        <v>44</v>
      </c>
      <c r="C76" s="11" t="s">
        <v>2</v>
      </c>
      <c r="D76" s="11" t="s">
        <v>45</v>
      </c>
      <c r="E76" s="11" t="s">
        <v>46</v>
      </c>
    </row>
    <row r="77" spans="1:5" s="17" customFormat="1" ht="12.75">
      <c r="A77" s="6">
        <v>1</v>
      </c>
      <c r="B77" s="21" t="s">
        <v>81</v>
      </c>
      <c r="C77" s="11" t="s">
        <v>59</v>
      </c>
      <c r="D77" s="11"/>
      <c r="E77" s="11">
        <v>1689.76</v>
      </c>
    </row>
    <row r="78" spans="1:5" s="17" customFormat="1" ht="12.75">
      <c r="A78" s="6">
        <v>2</v>
      </c>
      <c r="B78" s="6" t="s">
        <v>80</v>
      </c>
      <c r="C78" s="6" t="s">
        <v>59</v>
      </c>
      <c r="D78" s="6"/>
      <c r="E78" s="6">
        <v>211.22</v>
      </c>
    </row>
    <row r="79" spans="1:5" s="17" customFormat="1" ht="12.75">
      <c r="A79" s="6">
        <v>3</v>
      </c>
      <c r="B79" s="11" t="s">
        <v>88</v>
      </c>
      <c r="C79" s="11" t="s">
        <v>59</v>
      </c>
      <c r="D79" s="11"/>
      <c r="E79" s="11">
        <v>5367.84</v>
      </c>
    </row>
    <row r="80" spans="1:5" s="17" customFormat="1" ht="12.75">
      <c r="A80" s="6">
        <v>4</v>
      </c>
      <c r="B80" s="11" t="s">
        <v>95</v>
      </c>
      <c r="C80" s="11" t="s">
        <v>59</v>
      </c>
      <c r="D80" s="11" t="s">
        <v>96</v>
      </c>
      <c r="E80" s="11">
        <v>3406.2</v>
      </c>
    </row>
    <row r="81" spans="1:5" s="17" customFormat="1" ht="12.75">
      <c r="A81" s="6">
        <v>5</v>
      </c>
      <c r="B81" s="11" t="s">
        <v>97</v>
      </c>
      <c r="C81" s="11" t="s">
        <v>59</v>
      </c>
      <c r="D81" s="11"/>
      <c r="E81" s="11">
        <v>18941.43</v>
      </c>
    </row>
    <row r="82" spans="1:5" s="17" customFormat="1" ht="12.75">
      <c r="A82" s="6">
        <v>6</v>
      </c>
      <c r="B82" s="11"/>
      <c r="C82" s="11"/>
      <c r="D82" s="11"/>
      <c r="E82" s="11"/>
    </row>
    <row r="83" spans="1:5" s="17" customFormat="1" ht="12.75" hidden="1">
      <c r="A83" s="6"/>
      <c r="B83" s="6" t="s">
        <v>50</v>
      </c>
      <c r="C83" s="6"/>
      <c r="D83" s="6"/>
      <c r="E83" s="6">
        <f>SUM(E77:E82)</f>
        <v>29616.45</v>
      </c>
    </row>
    <row r="84" s="17" customFormat="1" ht="12.75" hidden="1"/>
    <row r="85" spans="1:5" s="17" customFormat="1" ht="25.5" customHeight="1">
      <c r="A85" s="11" t="s">
        <v>98</v>
      </c>
      <c r="B85" s="11"/>
      <c r="C85" s="11"/>
      <c r="D85" s="11"/>
      <c r="E85" s="11"/>
    </row>
    <row r="86" spans="1:5" s="17" customFormat="1" ht="12.75">
      <c r="A86" s="11" t="s">
        <v>1</v>
      </c>
      <c r="B86" s="11" t="s">
        <v>44</v>
      </c>
      <c r="C86" s="11" t="s">
        <v>2</v>
      </c>
      <c r="D86" s="11" t="s">
        <v>45</v>
      </c>
      <c r="E86" s="11" t="s">
        <v>46</v>
      </c>
    </row>
    <row r="87" spans="1:5" s="17" customFormat="1" ht="12.75">
      <c r="A87" s="6">
        <v>1</v>
      </c>
      <c r="B87" s="6" t="s">
        <v>99</v>
      </c>
      <c r="C87" s="11" t="s">
        <v>59</v>
      </c>
      <c r="D87" s="6" t="s">
        <v>100</v>
      </c>
      <c r="E87" s="6">
        <v>218.92</v>
      </c>
    </row>
    <row r="88" spans="1:5" s="17" customFormat="1" ht="30.75" customHeight="1">
      <c r="A88" s="6">
        <v>2</v>
      </c>
      <c r="B88" s="21" t="s">
        <v>81</v>
      </c>
      <c r="C88" s="11" t="s">
        <v>59</v>
      </c>
      <c r="D88" s="11"/>
      <c r="E88" s="11">
        <v>1689.76</v>
      </c>
    </row>
    <row r="89" spans="1:5" s="17" customFormat="1" ht="12.75">
      <c r="A89" s="6">
        <v>3</v>
      </c>
      <c r="B89" s="6" t="s">
        <v>80</v>
      </c>
      <c r="C89" s="6" t="s">
        <v>59</v>
      </c>
      <c r="D89" s="6"/>
      <c r="E89" s="6">
        <v>211.22</v>
      </c>
    </row>
    <row r="90" spans="1:5" s="17" customFormat="1" ht="12.75" hidden="1">
      <c r="A90" s="6">
        <v>4</v>
      </c>
      <c r="B90" s="11"/>
      <c r="C90" s="11"/>
      <c r="D90" s="11"/>
      <c r="E90" s="11"/>
    </row>
    <row r="91" spans="1:5" s="17" customFormat="1" ht="12.75" hidden="1">
      <c r="A91" s="6"/>
      <c r="B91" s="6" t="s">
        <v>50</v>
      </c>
      <c r="C91" s="6"/>
      <c r="D91" s="6"/>
      <c r="E91" s="6">
        <f>E87+E88+E89+E90</f>
        <v>2119.9</v>
      </c>
    </row>
    <row r="92" s="17" customFormat="1" ht="12.75" hidden="1"/>
    <row r="93" spans="1:5" s="17" customFormat="1" ht="17.25" customHeight="1">
      <c r="A93" s="11" t="s">
        <v>101</v>
      </c>
      <c r="B93" s="11"/>
      <c r="C93" s="11"/>
      <c r="D93" s="11"/>
      <c r="E93" s="11"/>
    </row>
    <row r="94" spans="1:5" s="17" customFormat="1" ht="12.75">
      <c r="A94" s="11" t="s">
        <v>1</v>
      </c>
      <c r="B94" s="11" t="s">
        <v>44</v>
      </c>
      <c r="C94" s="11" t="s">
        <v>2</v>
      </c>
      <c r="D94" s="11" t="s">
        <v>45</v>
      </c>
      <c r="E94" s="11" t="s">
        <v>46</v>
      </c>
    </row>
    <row r="95" spans="1:5" s="17" customFormat="1" ht="12.75">
      <c r="A95" s="6">
        <v>1</v>
      </c>
      <c r="B95" s="21" t="s">
        <v>81</v>
      </c>
      <c r="C95" s="11" t="s">
        <v>59</v>
      </c>
      <c r="D95" s="11"/>
      <c r="E95" s="11">
        <v>1689.76</v>
      </c>
    </row>
    <row r="96" spans="1:5" s="17" customFormat="1" ht="12.75">
      <c r="A96" s="6">
        <v>2</v>
      </c>
      <c r="B96" s="6" t="s">
        <v>80</v>
      </c>
      <c r="C96" s="6" t="s">
        <v>59</v>
      </c>
      <c r="D96" s="6"/>
      <c r="E96" s="6">
        <v>211.22</v>
      </c>
    </row>
    <row r="97" spans="1:5" s="17" customFormat="1" ht="12.75" hidden="1">
      <c r="A97" s="6">
        <v>3</v>
      </c>
      <c r="B97" s="11" t="s">
        <v>73</v>
      </c>
      <c r="C97" s="6" t="s">
        <v>59</v>
      </c>
      <c r="D97" s="11"/>
      <c r="E97" s="11">
        <v>2064.66</v>
      </c>
    </row>
    <row r="98" spans="1:5" s="17" customFormat="1" ht="12.75">
      <c r="A98" s="6">
        <v>3</v>
      </c>
      <c r="B98" s="11" t="s">
        <v>102</v>
      </c>
      <c r="C98" s="6" t="s">
        <v>59</v>
      </c>
      <c r="D98" s="11" t="s">
        <v>103</v>
      </c>
      <c r="E98" s="11">
        <v>1524.34</v>
      </c>
    </row>
    <row r="99" spans="1:5" s="17" customFormat="1" ht="12.75" hidden="1">
      <c r="A99" s="6"/>
      <c r="B99" s="6" t="s">
        <v>50</v>
      </c>
      <c r="C99" s="6"/>
      <c r="D99" s="6"/>
      <c r="E99" s="6">
        <f>E95+E96+E97+E98</f>
        <v>5489.98</v>
      </c>
    </row>
    <row r="100" s="17" customFormat="1" ht="12.75" hidden="1"/>
    <row r="101" spans="1:5" s="17" customFormat="1" ht="23.25" customHeight="1">
      <c r="A101" s="11" t="s">
        <v>104</v>
      </c>
      <c r="B101" s="11"/>
      <c r="C101" s="11"/>
      <c r="D101" s="11"/>
      <c r="E101" s="11"/>
    </row>
    <row r="102" spans="1:5" s="17" customFormat="1" ht="12.75">
      <c r="A102" s="11" t="s">
        <v>1</v>
      </c>
      <c r="B102" s="11" t="s">
        <v>44</v>
      </c>
      <c r="C102" s="11" t="s">
        <v>2</v>
      </c>
      <c r="D102" s="11" t="s">
        <v>45</v>
      </c>
      <c r="E102" s="11" t="s">
        <v>46</v>
      </c>
    </row>
    <row r="103" spans="1:5" s="17" customFormat="1" ht="12.75">
      <c r="A103" s="6">
        <v>1</v>
      </c>
      <c r="B103" s="6" t="s">
        <v>105</v>
      </c>
      <c r="C103" s="6" t="s">
        <v>59</v>
      </c>
      <c r="D103" s="6" t="s">
        <v>106</v>
      </c>
      <c r="E103" s="6">
        <v>4280.66</v>
      </c>
    </row>
    <row r="104" spans="1:5" s="17" customFormat="1" ht="12.75">
      <c r="A104" s="6">
        <v>2</v>
      </c>
      <c r="B104" s="21" t="s">
        <v>81</v>
      </c>
      <c r="C104" s="11" t="s">
        <v>59</v>
      </c>
      <c r="D104" s="11"/>
      <c r="E104" s="11">
        <v>1689.76</v>
      </c>
    </row>
    <row r="105" spans="1:5" s="17" customFormat="1" ht="12.75">
      <c r="A105" s="6">
        <v>3</v>
      </c>
      <c r="B105" s="6" t="s">
        <v>80</v>
      </c>
      <c r="C105" s="6" t="s">
        <v>59</v>
      </c>
      <c r="D105" s="6"/>
      <c r="E105" s="6">
        <v>211.22</v>
      </c>
    </row>
    <row r="106" spans="1:5" s="17" customFormat="1" ht="12.75" hidden="1">
      <c r="A106" s="6">
        <v>4</v>
      </c>
      <c r="B106" s="11"/>
      <c r="C106" s="11"/>
      <c r="D106" s="11"/>
      <c r="E106" s="11"/>
    </row>
    <row r="107" spans="1:5" s="17" customFormat="1" ht="12.75" hidden="1">
      <c r="A107" s="6">
        <v>5</v>
      </c>
      <c r="B107" s="11"/>
      <c r="C107" s="11"/>
      <c r="D107" s="11"/>
      <c r="E107" s="11"/>
    </row>
    <row r="108" spans="1:5" s="17" customFormat="1" ht="12.75" hidden="1">
      <c r="A108" s="6"/>
      <c r="B108" s="6" t="s">
        <v>50</v>
      </c>
      <c r="C108" s="6"/>
      <c r="D108" s="6"/>
      <c r="E108" s="6">
        <f>E103+E104+E105+E106+E107</f>
        <v>6181.64</v>
      </c>
    </row>
    <row r="109" s="17" customFormat="1" ht="12.75" hidden="1"/>
    <row r="110" spans="1:5" s="17" customFormat="1" ht="12.75" hidden="1">
      <c r="A110" s="24"/>
      <c r="B110" s="24" t="s">
        <v>67</v>
      </c>
      <c r="C110" s="24"/>
      <c r="D110" s="24"/>
      <c r="E110" s="24">
        <f>E8+E17+E27+E35+E44+E53+E64+E73+E83+E91+E99+E108</f>
        <v>142406.81</v>
      </c>
    </row>
    <row r="111" s="17" customFormat="1" ht="12.75"/>
    <row r="112" s="17" customFormat="1" ht="12.75"/>
  </sheetData>
  <sheetProtection selectLockedCells="1" selectUnlockedCells="1"/>
  <mergeCells count="12">
    <mergeCell ref="A1:E1"/>
    <mergeCell ref="B10:E10"/>
    <mergeCell ref="A19:E19"/>
    <mergeCell ref="A28:E28"/>
    <mergeCell ref="A37:E37"/>
    <mergeCell ref="A46:E46"/>
    <mergeCell ref="A55:E55"/>
    <mergeCell ref="A66:E66"/>
    <mergeCell ref="A75:E75"/>
    <mergeCell ref="A85:E85"/>
    <mergeCell ref="A93:E93"/>
    <mergeCell ref="A101:E10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2018-01-23T13:51:19Z</cp:lastPrinted>
  <dcterms:modified xsi:type="dcterms:W3CDTF">2018-04-02T06:33:17Z</dcterms:modified>
  <cp:category/>
  <cp:version/>
  <cp:contentType/>
  <cp:contentStatus/>
  <cp:revision>297</cp:revision>
</cp:coreProperties>
</file>